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12" windowWidth="16116" windowHeight="9744" activeTab="1"/>
  </bookViews>
  <sheets>
    <sheet name="рус" sheetId="1" r:id="rId1"/>
    <sheet name="каз" sheetId="2" r:id="rId2"/>
    <sheet name="Лист3" sheetId="3" r:id="rId3"/>
  </sheets>
  <definedNames>
    <definedName name="_xlnm.Print_Area" localSheetId="0">рус!$A$1:$I$137</definedName>
  </definedNames>
  <calcPr calcId="124519"/>
</workbook>
</file>

<file path=xl/calcChain.xml><?xml version="1.0" encoding="utf-8"?>
<calcChain xmlns="http://schemas.openxmlformats.org/spreadsheetml/2006/main">
  <c r="D111" i="2"/>
  <c r="D99"/>
  <c r="D79"/>
  <c r="D133" i="1"/>
  <c r="D132"/>
  <c r="D131"/>
  <c r="D127"/>
  <c r="D109"/>
  <c r="D101"/>
  <c r="D81"/>
  <c r="D55"/>
  <c r="D37"/>
  <c r="D27"/>
  <c r="D19"/>
  <c r="D135"/>
  <c r="D136"/>
  <c r="D134"/>
  <c r="D130"/>
  <c r="D129"/>
  <c r="D137"/>
  <c r="D115" l="1"/>
  <c r="D53" i="2"/>
  <c r="D35"/>
  <c r="D25"/>
  <c r="D17"/>
  <c r="D113" i="1"/>
  <c r="D107" i="2" l="1"/>
  <c r="D113" s="1"/>
</calcChain>
</file>

<file path=xl/comments1.xml><?xml version="1.0" encoding="utf-8"?>
<comments xmlns="http://schemas.openxmlformats.org/spreadsheetml/2006/main">
  <authors>
    <author>Автор</author>
  </authors>
  <commentList>
    <comment ref="C23" authorId="0">
      <text>
        <r>
          <rPr>
            <b/>
            <sz val="8"/>
            <color indexed="81"/>
            <rFont val="Tahoma"/>
            <charset val="1"/>
          </rPr>
          <t>Автор:</t>
        </r>
        <r>
          <rPr>
            <sz val="8"/>
            <color indexed="81"/>
            <rFont val="Tahoma"/>
            <charset val="1"/>
          </rPr>
          <t xml:space="preserve">
по балансу пастбища, пашни не хватает</t>
        </r>
      </text>
    </comment>
    <comment ref="C36" authorId="0">
      <text>
        <r>
          <rPr>
            <b/>
            <sz val="8"/>
            <color indexed="81"/>
            <rFont val="Tahoma"/>
            <charset val="1"/>
          </rPr>
          <t>Автор:</t>
        </r>
        <r>
          <rPr>
            <sz val="8"/>
            <color indexed="81"/>
            <rFont val="Tahoma"/>
            <charset val="1"/>
          </rPr>
          <t xml:space="preserve">
как пастбища, пашни по балансу нет</t>
        </r>
      </text>
    </comment>
    <comment ref="E91" authorId="0">
      <text>
        <r>
          <rPr>
            <b/>
            <sz val="8"/>
            <color indexed="81"/>
            <rFont val="Tahoma"/>
            <family val="2"/>
            <charset val="204"/>
          </rPr>
          <t xml:space="preserve">Автор:
</t>
        </r>
      </text>
    </comment>
  </commentList>
</comments>
</file>

<file path=xl/comments2.xml><?xml version="1.0" encoding="utf-8"?>
<comments xmlns="http://schemas.openxmlformats.org/spreadsheetml/2006/main">
  <authors>
    <author>Автор</author>
  </authors>
  <commentList>
    <comment ref="E85" authorId="0">
      <text>
        <r>
          <rPr>
            <b/>
            <sz val="8"/>
            <color indexed="81"/>
            <rFont val="Tahoma"/>
            <family val="2"/>
            <charset val="204"/>
          </rPr>
          <t xml:space="preserve">Автор:
</t>
        </r>
      </text>
    </comment>
  </commentList>
</comments>
</file>

<file path=xl/sharedStrings.xml><?xml version="1.0" encoding="utf-8"?>
<sst xmlns="http://schemas.openxmlformats.org/spreadsheetml/2006/main" count="397" uniqueCount="147">
  <si>
    <t>№ поля</t>
  </si>
  <si>
    <t>Краткая характеристика зем участка (состав и виды угодий)</t>
  </si>
  <si>
    <t>Площадь га</t>
  </si>
  <si>
    <t xml:space="preserve">Месторасполо              жение земельного участка </t>
  </si>
  <si>
    <t>Акбулакский сельский округ</t>
  </si>
  <si>
    <t>залежь</t>
  </si>
  <si>
    <t>пастбища улучшенные</t>
  </si>
  <si>
    <t>дороги</t>
  </si>
  <si>
    <t>с. Акбулак                15-162-031</t>
  </si>
  <si>
    <t>пастбища естественные</t>
  </si>
  <si>
    <t>Итого</t>
  </si>
  <si>
    <t>Амангельдинский сельский округ</t>
  </si>
  <si>
    <t>с. Амангельды               15-162-019</t>
  </si>
  <si>
    <t>прочие</t>
  </si>
  <si>
    <t>Бидайыкский сельский округ</t>
  </si>
  <si>
    <t>под водой</t>
  </si>
  <si>
    <t>пашня</t>
  </si>
  <si>
    <t>кустарники</t>
  </si>
  <si>
    <t>Карасуский сельский округ</t>
  </si>
  <si>
    <t>болото</t>
  </si>
  <si>
    <t xml:space="preserve">с. Аккудык             15-162-043            </t>
  </si>
  <si>
    <t xml:space="preserve">дороги </t>
  </si>
  <si>
    <t>посторонние землепользователи</t>
  </si>
  <si>
    <t>Тельжанский сельский округ</t>
  </si>
  <si>
    <t>лесополосы</t>
  </si>
  <si>
    <t>Общая площадь</t>
  </si>
  <si>
    <t>Кайратский сельский округ</t>
  </si>
  <si>
    <t>41,8</t>
  </si>
  <si>
    <t>Балл бонитета</t>
  </si>
  <si>
    <t xml:space="preserve">с. Карашилик                    15-162-022               </t>
  </si>
  <si>
    <t>23,1</t>
  </si>
  <si>
    <t>для ведения  сельскохозяйственного производства, крестьянского, фермерского хозяйства</t>
  </si>
  <si>
    <t>Целевое назначение</t>
  </si>
  <si>
    <t>Срок аренды</t>
  </si>
  <si>
    <t>20 лет</t>
  </si>
  <si>
    <t>№ лота</t>
  </si>
  <si>
    <t>Лотың №</t>
  </si>
  <si>
    <t>Танаптын №</t>
  </si>
  <si>
    <t>Жер учаскесінің қысқаша сипаттамасы</t>
  </si>
  <si>
    <t>Алаңы га</t>
  </si>
  <si>
    <t>Ор. балл бонитеті</t>
  </si>
  <si>
    <t xml:space="preserve">Жалға беру мерзімі </t>
  </si>
  <si>
    <t xml:space="preserve">Жер учаскесінің орналасқан жері </t>
  </si>
  <si>
    <t>Нысаналы мақсаты</t>
  </si>
  <si>
    <t>табиғи жайылымдар</t>
  </si>
  <si>
    <t>жақсартылған жайылымдар</t>
  </si>
  <si>
    <t>жолдар</t>
  </si>
  <si>
    <t>егістік</t>
  </si>
  <si>
    <t>су астында</t>
  </si>
  <si>
    <t>батпақтар</t>
  </si>
  <si>
    <t>басқа жер</t>
  </si>
  <si>
    <t>бұталар</t>
  </si>
  <si>
    <t>20 жыл</t>
  </si>
  <si>
    <t>ауылшаруашылық өндірісін, шаруа, фермер қожалығын жүргізу үшін</t>
  </si>
  <si>
    <t xml:space="preserve">Қарашілік а.                    15-162-022               </t>
  </si>
  <si>
    <t>Ақбұлақ а.                15-162-031</t>
  </si>
  <si>
    <t xml:space="preserve"> Қондыбай а.                15-162-030</t>
  </si>
  <si>
    <t>Амангелды а.               15-162-019</t>
  </si>
  <si>
    <t>Тілеусай а.                  15-162-026</t>
  </si>
  <si>
    <t>Жамбыл а.                       15-162-019</t>
  </si>
  <si>
    <t xml:space="preserve"> Аққұдық а.             15-162-043            </t>
  </si>
  <si>
    <t>Ақбұлақ ауылдық округі</t>
  </si>
  <si>
    <t>Ақтүйесай ауылдық округі</t>
  </si>
  <si>
    <t>Амангелды ауылдық округі</t>
  </si>
  <si>
    <t>Бидайық ауылдық округі</t>
  </si>
  <si>
    <t>Қарасу ауылдық округі</t>
  </si>
  <si>
    <t>Қайрат ауылдық округі</t>
  </si>
  <si>
    <t>Телжан ауылдық округі</t>
  </si>
  <si>
    <t>Барлығы</t>
  </si>
  <si>
    <t>Жалпы алаңы</t>
  </si>
  <si>
    <t>с. Жамбыл                        15-162-019</t>
  </si>
  <si>
    <t>пашни</t>
  </si>
  <si>
    <t>51</t>
  </si>
  <si>
    <t xml:space="preserve">14-2 </t>
  </si>
  <si>
    <t>Актуйесайский сельский округ</t>
  </si>
  <si>
    <t>7-4</t>
  </si>
  <si>
    <t>4 овцы мат.; 5 овцы мат.</t>
  </si>
  <si>
    <t>с. Тельжан            15-162-028</t>
  </si>
  <si>
    <t>Кишкенекольский сельский округ</t>
  </si>
  <si>
    <t>23,7</t>
  </si>
  <si>
    <t>44,5</t>
  </si>
  <si>
    <t>болота</t>
  </si>
  <si>
    <t>Г  8 - отк; Г 9-мол; 1</t>
  </si>
  <si>
    <t>9,0</t>
  </si>
  <si>
    <t xml:space="preserve">с.Жаскайрат </t>
  </si>
  <si>
    <t>с.Кишкенеколь             15-162-032</t>
  </si>
  <si>
    <t xml:space="preserve">20 лет </t>
  </si>
  <si>
    <t xml:space="preserve"> 11; 7; 7кос; 6-5; 6-4; 6-3; 6-2</t>
  </si>
  <si>
    <t>с. Сарыадыр               15-162-046</t>
  </si>
  <si>
    <t xml:space="preserve">1-1; 4-1 </t>
  </si>
  <si>
    <t xml:space="preserve"> 24</t>
  </si>
  <si>
    <t xml:space="preserve">8 </t>
  </si>
  <si>
    <t xml:space="preserve">3; 14-1; 14-2; 14-3    </t>
  </si>
  <si>
    <t xml:space="preserve">Г-6- кор                            </t>
  </si>
  <si>
    <t xml:space="preserve">18; 15; 19; 16; 17; 20                </t>
  </si>
  <si>
    <t xml:space="preserve">42-1; 14; 6мол                       </t>
  </si>
  <si>
    <t>с.Тлеусай                       15-162-026</t>
  </si>
  <si>
    <t>с.Актуйесай            15-162-018</t>
  </si>
  <si>
    <t>с.Кондыбай                15-162-030</t>
  </si>
  <si>
    <t>1-1; 4-1</t>
  </si>
  <si>
    <t>8</t>
  </si>
  <si>
    <t xml:space="preserve"> Ақтүйесай а.                15-162-018</t>
  </si>
  <si>
    <t>14-2</t>
  </si>
  <si>
    <t>9-2</t>
  </si>
  <si>
    <t xml:space="preserve">11; 7-кос; 6-5; 6-4; 6-3; 6-2             </t>
  </si>
  <si>
    <t>Г-8-отк; Г 9-мол; 1</t>
  </si>
  <si>
    <t>18; 15; 19; 16; 17; 20</t>
  </si>
  <si>
    <t xml:space="preserve">5-1мол; 23-1; 31-неисп; 23-3; 23-2; 5-2мол; 49-3; 47-1; 49-1; 50-1; 48; 50-3; 52-2; 50-2; 52-3; 52-4; 51-1                 </t>
  </si>
  <si>
    <t>Жасқайрат а.</t>
  </si>
  <si>
    <t>Сарыадыр а.                 15-162-046</t>
  </si>
  <si>
    <t>Кішкенекөл ауылдық округі</t>
  </si>
  <si>
    <t xml:space="preserve">42-1; 14; 6мол  </t>
  </si>
  <si>
    <t>Телжан а.                     15-162-028</t>
  </si>
  <si>
    <t>7-1, кос3, 1-1</t>
  </si>
  <si>
    <t xml:space="preserve">31-2; кос 31-2  </t>
  </si>
  <si>
    <t>52,4</t>
  </si>
  <si>
    <t>22-1; УЧ-1, 24</t>
  </si>
  <si>
    <t>51,1</t>
  </si>
  <si>
    <t>31-2; 17</t>
  </si>
  <si>
    <t>32,9</t>
  </si>
  <si>
    <t>43,8</t>
  </si>
  <si>
    <t>10-1; 8; 15-2; кос; 10-2</t>
  </si>
  <si>
    <t>6 овц.мат; 15бар пар;                   10 овцмат; 18; 19-2</t>
  </si>
  <si>
    <t>15,5</t>
  </si>
  <si>
    <t>9,3</t>
  </si>
  <si>
    <t xml:space="preserve">кос; 10; 6 овцмат;                          12; 19-1; 15 </t>
  </si>
  <si>
    <t>14,8</t>
  </si>
  <si>
    <t xml:space="preserve"> 8 мол</t>
  </si>
  <si>
    <t>30 неисп; 32-неисп; 21-2-1; 29 неисп; 22-2; 46; 22-3;  44-2; 22-4; 21-2; 40-2; 42-1; 45-2; 43-2; 45-1; 43-1; 44-2*</t>
  </si>
  <si>
    <t>29-неисп; 21-1; 40-2; 36-1;  35-1; 37-2; 35-2</t>
  </si>
  <si>
    <t>7-1; кос3; 1-1</t>
  </si>
  <si>
    <t>31-2; кос 31-2</t>
  </si>
  <si>
    <t>орман алқаптары</t>
  </si>
  <si>
    <t>41,6</t>
  </si>
  <si>
    <t>бөтен жер пайдаланушылар</t>
  </si>
  <si>
    <t xml:space="preserve">29-неисп; 21-1; 40-2; 36-1;  35-1; 37-2; 35-2      </t>
  </si>
  <si>
    <t xml:space="preserve"> 30 неисп; 32-неисп; 21-2-1; 29 неисп; 22-2; 46; 22-3;  44-2; 22-4; 21-2; 40-2; 42-1; 45-2; 43-2; 45-1; 43-1; 44-2*</t>
  </si>
  <si>
    <t>24,5</t>
  </si>
  <si>
    <t>17,1</t>
  </si>
  <si>
    <t>8 мол</t>
  </si>
  <si>
    <t>Кішкенекөл а.              15-162-032</t>
  </si>
  <si>
    <t>46,2</t>
  </si>
  <si>
    <t>36-5; 29-неисп; 30-5; 30-6; 30-4; 30-3; 30-2; 39-2; 32-3-2; 28-неисп; 20-8; 25-неисп; 20-7; 27-неисп; 26-неисп; 31-1; 32-3-1; 38-1; 38-2-1; 37-1; 36-2; 34-1; 30-1; 39-1</t>
  </si>
  <si>
    <t>32,8</t>
  </si>
  <si>
    <t>36-5; 29-неисп; 30-5; 30-6;     30-4; 30-3; 30-2; 39-2; 32-3-2; 28-неисп; 20-8; 25-неисп;           20-7; 27-неисп; 26-неисп;           31-1; 32-3-1; 38-1; 38-2-1;         37-1; 36-2; 34-1; 30-1; 39-1</t>
  </si>
  <si>
    <t xml:space="preserve">Акимат Уалихановского района объявляет конкурс по предоставлению земельных участков в аренду для ведения  сельскохозяйственного производства, крестьянского, фермерского хозяйства,  который состоится 13 мая 2021 года в 11:00 часов,                                                                                                     по адресу: СКО, Уалихановский район, село Кишкенеколь ул.Уалиханова 85.                                                                                                                                          Прием и регистрация заявок на участие в конкурсе начнется  с 19 апреля 2021 года.                                                                                                                  Окончательный срок предоставления заявок до 18.00 часов 12 мая 2021 г.                                                                                                                                                                                          Дополнительную информацию можно получить на сайте Акима Уалихановского района - www.ua.sko.gov.kz и КГУ "Отдел земельных отношений акимата Уалихановского района" - www.ozo-ua.sko.gov.kz  или по тел: 21-8-99, 21-6-53  </t>
  </si>
  <si>
    <r>
      <rPr>
        <b/>
        <sz val="12"/>
        <color rgb="FFFF0000"/>
        <rFont val="Times New Roman"/>
        <family val="1"/>
        <charset val="204"/>
      </rPr>
      <t xml:space="preserve"> Уәлиханов ауданының әкімдігі  ауылшаруашылық өндірісін, шаруа, фермер қожалығын жүргізу үшін жер телемдерін жалға беру жөнінде 2021 жылдың 13 мамыр айында сағат 11:00-де, Солтүстік Қазақстан облысы, Уәлиханов ауданы, Кішкенекөл ауылы, Уәлиханов көшесі, 85 мекен жайында конкурс өткізіледі деп хабарлайды.                                            Конкурсқа қатысуға өтінімдерді қабылдау және тіркеу 2021 жылдың 19 сәуірден басталады.                                                                                                                    Конкурстық өтінімді ұсынудың сонғы мерзімі 2021 жылы 12 мамыр сағат 18.00-ге дейін.                                                                                                                                                                            Қосымша ақпарат Уәлиханов ауданы әкімінің - www.ua.sko.gov.kz және "Солтүстік Қазақстан облысы Уәлиханов ауданы әкімдігінің жер қатынастары бөлімі" кмм-нің - www.ozo-ua.sko.gov.kz сайттарында - немесе 21-8-99, 21-6-53 телефондар арқылы алуға болады.</t>
    </r>
    <r>
      <rPr>
        <sz val="12"/>
        <color rgb="FFFF0000"/>
        <rFont val="Times New Roman"/>
        <family val="1"/>
        <charset val="204"/>
      </rPr>
      <t xml:space="preserve">
</t>
    </r>
  </si>
</sst>
</file>

<file path=xl/styles.xml><?xml version="1.0" encoding="utf-8"?>
<styleSheet xmlns="http://schemas.openxmlformats.org/spreadsheetml/2006/main">
  <numFmts count="3">
    <numFmt numFmtId="164" formatCode="0.0"/>
    <numFmt numFmtId="165" formatCode="#,##0.0"/>
    <numFmt numFmtId="166" formatCode="#,##0.0000"/>
  </numFmts>
  <fonts count="11">
    <font>
      <sz val="11"/>
      <color theme="1"/>
      <name val="Calibri"/>
      <family val="2"/>
      <charset val="204"/>
      <scheme val="minor"/>
    </font>
    <font>
      <b/>
      <sz val="11"/>
      <name val="Times New Roman"/>
      <family val="1"/>
      <charset val="204"/>
    </font>
    <font>
      <sz val="11"/>
      <name val="Times New Roman"/>
      <family val="1"/>
      <charset val="204"/>
    </font>
    <font>
      <sz val="11"/>
      <color theme="1"/>
      <name val="Times New Roman"/>
      <family val="1"/>
      <charset val="204"/>
    </font>
    <font>
      <b/>
      <sz val="11"/>
      <color rgb="FFC00000"/>
      <name val="Times New Roman"/>
      <family val="1"/>
      <charset val="204"/>
    </font>
    <font>
      <b/>
      <sz val="8"/>
      <color indexed="81"/>
      <name val="Tahoma"/>
      <family val="2"/>
      <charset val="204"/>
    </font>
    <font>
      <b/>
      <sz val="11"/>
      <color theme="1"/>
      <name val="Times New Roman"/>
      <family val="1"/>
      <charset val="204"/>
    </font>
    <font>
      <sz val="8"/>
      <color indexed="81"/>
      <name val="Tahoma"/>
      <charset val="1"/>
    </font>
    <font>
      <b/>
      <sz val="8"/>
      <color indexed="81"/>
      <name val="Tahoma"/>
      <charset val="1"/>
    </font>
    <font>
      <b/>
      <sz val="12"/>
      <color rgb="FFFF0000"/>
      <name val="Times New Roman"/>
      <family val="1"/>
      <charset val="204"/>
    </font>
    <font>
      <sz val="12"/>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s>
  <cellStyleXfs count="1">
    <xf numFmtId="0" fontId="0" fillId="0" borderId="0"/>
  </cellStyleXfs>
  <cellXfs count="210">
    <xf numFmtId="0" fontId="0" fillId="0" borderId="0" xfId="0"/>
    <xf numFmtId="49" fontId="1"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3" fontId="2"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2" fillId="2" borderId="1" xfId="0" applyFont="1" applyFill="1" applyBorder="1"/>
    <xf numFmtId="0" fontId="2" fillId="2" borderId="1" xfId="0" applyFont="1" applyFill="1" applyBorder="1" applyAlignment="1">
      <alignment vertical="center"/>
    </xf>
    <xf numFmtId="164" fontId="2" fillId="2" borderId="1" xfId="0" applyNumberFormat="1" applyFont="1" applyFill="1" applyBorder="1" applyAlignment="1">
      <alignment horizontal="center" vertical="center"/>
    </xf>
    <xf numFmtId="0" fontId="2" fillId="2" borderId="0" xfId="0" applyFont="1" applyFill="1" applyBorder="1"/>
    <xf numFmtId="49" fontId="2" fillId="2" borderId="0" xfId="0" applyNumberFormat="1" applyFont="1" applyFill="1" applyBorder="1" applyAlignment="1">
      <alignment horizontal="center" vertical="center"/>
    </xf>
    <xf numFmtId="0" fontId="2" fillId="2" borderId="0" xfId="0" applyFont="1" applyFill="1" applyBorder="1" applyAlignment="1">
      <alignment vertical="center"/>
    </xf>
    <xf numFmtId="3" fontId="2" fillId="2" borderId="0" xfId="0" applyNumberFormat="1" applyFont="1" applyFill="1" applyBorder="1" applyAlignment="1">
      <alignment horizontal="center" vertical="center"/>
    </xf>
    <xf numFmtId="0" fontId="2" fillId="2" borderId="0" xfId="0" applyFont="1" applyFill="1" applyBorder="1" applyAlignment="1">
      <alignment horizontal="center" vertical="center"/>
    </xf>
    <xf numFmtId="164" fontId="2" fillId="2" borderId="0" xfId="0" applyNumberFormat="1" applyFont="1" applyFill="1" applyBorder="1" applyAlignment="1">
      <alignment horizontal="center" vertical="center"/>
    </xf>
    <xf numFmtId="0" fontId="1" fillId="2" borderId="2" xfId="0" applyFont="1" applyFill="1" applyBorder="1" applyAlignment="1">
      <alignment horizontal="center" vertical="center" wrapText="1"/>
    </xf>
    <xf numFmtId="49" fontId="1" fillId="2" borderId="1" xfId="0" applyNumberFormat="1" applyFont="1" applyFill="1" applyBorder="1" applyAlignment="1">
      <alignment horizontal="center" vertical="center"/>
    </xf>
    <xf numFmtId="3" fontId="1" fillId="2" borderId="1" xfId="0" applyNumberFormat="1" applyFont="1" applyFill="1" applyBorder="1" applyAlignment="1">
      <alignment horizontal="center" vertical="center" wrapText="1"/>
    </xf>
    <xf numFmtId="3" fontId="1" fillId="2" borderId="1" xfId="0" applyNumberFormat="1" applyFont="1" applyFill="1" applyBorder="1" applyAlignment="1">
      <alignment horizontal="center" vertical="center"/>
    </xf>
    <xf numFmtId="3" fontId="4" fillId="2" borderId="1" xfId="0" applyNumberFormat="1" applyFont="1" applyFill="1" applyBorder="1" applyAlignment="1">
      <alignment horizontal="center" vertical="center"/>
    </xf>
    <xf numFmtId="3" fontId="1" fillId="2" borderId="2" xfId="0" applyNumberFormat="1" applyFont="1" applyFill="1" applyBorder="1" applyAlignment="1">
      <alignment horizontal="center" vertical="center" wrapText="1"/>
    </xf>
    <xf numFmtId="3" fontId="3" fillId="2" borderId="2" xfId="0" applyNumberFormat="1" applyFont="1" applyFill="1" applyBorder="1" applyAlignment="1">
      <alignment horizontal="center" vertical="center" wrapText="1"/>
    </xf>
    <xf numFmtId="0" fontId="3" fillId="2" borderId="1" xfId="0" applyFont="1" applyFill="1" applyBorder="1" applyAlignment="1">
      <alignment horizontal="center"/>
    </xf>
    <xf numFmtId="3" fontId="1" fillId="2" borderId="4" xfId="0" applyNumberFormat="1" applyFont="1" applyFill="1" applyBorder="1" applyAlignment="1">
      <alignment horizontal="center" vertical="center" wrapText="1"/>
    </xf>
    <xf numFmtId="3" fontId="1" fillId="2" borderId="4" xfId="0" applyNumberFormat="1" applyFont="1" applyFill="1" applyBorder="1" applyAlignment="1">
      <alignment horizontal="center" vertical="center"/>
    </xf>
    <xf numFmtId="3" fontId="4" fillId="2" borderId="4" xfId="0" applyNumberFormat="1" applyFont="1" applyFill="1" applyBorder="1" applyAlignment="1">
      <alignment horizontal="center" vertical="center"/>
    </xf>
    <xf numFmtId="3" fontId="1" fillId="2" borderId="3"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3" fontId="2" fillId="0" borderId="1" xfId="0" applyNumberFormat="1" applyFont="1" applyFill="1" applyBorder="1" applyAlignment="1">
      <alignment horizontal="center" vertical="center"/>
    </xf>
    <xf numFmtId="0" fontId="1" fillId="2" borderId="1" xfId="0" applyFont="1" applyFill="1" applyBorder="1" applyAlignment="1">
      <alignment vertical="center"/>
    </xf>
    <xf numFmtId="0" fontId="6" fillId="0" borderId="1" xfId="0" applyFont="1" applyBorder="1" applyAlignment="1">
      <alignment horizontal="center" vertical="center"/>
    </xf>
    <xf numFmtId="49" fontId="2" fillId="0" borderId="1" xfId="0" applyNumberFormat="1" applyFont="1" applyFill="1" applyBorder="1" applyAlignment="1">
      <alignment horizontal="center" vertical="center"/>
    </xf>
    <xf numFmtId="3"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wrapText="1"/>
    </xf>
    <xf numFmtId="0" fontId="2" fillId="0" borderId="1" xfId="0" applyFont="1" applyFill="1" applyBorder="1" applyAlignment="1">
      <alignment horizontal="center" vertical="center"/>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1" xfId="0" applyNumberFormat="1" applyFont="1" applyFill="1" applyBorder="1" applyAlignment="1">
      <alignment horizontal="center" vertical="center" wrapText="1"/>
    </xf>
    <xf numFmtId="164" fontId="2" fillId="2" borderId="4" xfId="0" applyNumberFormat="1" applyFont="1" applyFill="1" applyBorder="1" applyAlignment="1">
      <alignment horizontal="center" vertical="center" wrapText="1"/>
    </xf>
    <xf numFmtId="0" fontId="0" fillId="0" borderId="1" xfId="0" applyFont="1" applyBorder="1"/>
    <xf numFmtId="0" fontId="0" fillId="0" borderId="0" xfId="0" applyFont="1"/>
    <xf numFmtId="0" fontId="2" fillId="2" borderId="1" xfId="0" applyFont="1" applyFill="1" applyBorder="1" applyAlignment="1">
      <alignment horizontal="center" vertical="center" wrapText="1"/>
    </xf>
    <xf numFmtId="3" fontId="2" fillId="0" borderId="4"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4" xfId="0" applyFont="1" applyBorder="1" applyAlignment="1">
      <alignment horizontal="center" vertical="center" wrapText="1"/>
    </xf>
    <xf numFmtId="0" fontId="2" fillId="2"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49" fontId="0" fillId="0" borderId="2" xfId="0" applyNumberFormat="1" applyFill="1" applyBorder="1" applyAlignment="1">
      <alignment horizontal="center" vertical="center"/>
    </xf>
    <xf numFmtId="0" fontId="2"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2" borderId="6" xfId="0" applyFont="1" applyFill="1" applyBorder="1" applyAlignment="1">
      <alignment vertical="center" wrapText="1"/>
    </xf>
    <xf numFmtId="0" fontId="2" fillId="2" borderId="1" xfId="0" applyFont="1" applyFill="1" applyBorder="1" applyAlignment="1">
      <alignment horizontal="center" vertical="center"/>
    </xf>
    <xf numFmtId="0" fontId="2" fillId="2" borderId="4" xfId="0" applyFont="1" applyFill="1" applyBorder="1" applyAlignment="1">
      <alignment vertical="center" wrapText="1"/>
    </xf>
    <xf numFmtId="0" fontId="2" fillId="2" borderId="1" xfId="0" applyFont="1" applyFill="1" applyBorder="1" applyAlignment="1">
      <alignment horizontal="center" vertical="center" wrapText="1"/>
    </xf>
    <xf numFmtId="165" fontId="2" fillId="2" borderId="4" xfId="0" applyNumberFormat="1" applyFont="1" applyFill="1" applyBorder="1" applyAlignment="1">
      <alignment horizontal="center" vertical="center" wrapText="1"/>
    </xf>
    <xf numFmtId="164" fontId="3" fillId="2" borderId="4" xfId="0" applyNumberFormat="1" applyFont="1" applyFill="1" applyBorder="1" applyAlignment="1">
      <alignment vertical="center" wrapText="1"/>
    </xf>
    <xf numFmtId="0" fontId="1" fillId="2" borderId="1" xfId="0" applyFont="1" applyFill="1" applyBorder="1" applyAlignment="1">
      <alignment vertical="center" wrapText="1"/>
    </xf>
    <xf numFmtId="49" fontId="2" fillId="0" borderId="4"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2" borderId="2" xfId="0" applyFont="1" applyFill="1" applyBorder="1" applyAlignment="1">
      <alignment horizontal="center" vertical="center"/>
    </xf>
    <xf numFmtId="0" fontId="1" fillId="2" borderId="1" xfId="0" applyFont="1" applyFill="1" applyBorder="1" applyAlignment="1">
      <alignment horizontal="center" vertical="center"/>
    </xf>
    <xf numFmtId="0" fontId="2" fillId="2" borderId="1"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3" fontId="2" fillId="0" borderId="4" xfId="0" applyNumberFormat="1" applyFont="1" applyFill="1" applyBorder="1" applyAlignment="1">
      <alignment vertical="center" wrapText="1"/>
    </xf>
    <xf numFmtId="0" fontId="3" fillId="0" borderId="4" xfId="0" applyFont="1" applyBorder="1" applyAlignment="1">
      <alignment vertical="center" wrapText="1"/>
    </xf>
    <xf numFmtId="16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wrapText="1"/>
    </xf>
    <xf numFmtId="0" fontId="0" fillId="0" borderId="1" xfId="0" applyBorder="1"/>
    <xf numFmtId="1" fontId="2" fillId="2" borderId="1" xfId="0" applyNumberFormat="1" applyFont="1" applyFill="1" applyBorder="1" applyAlignment="1">
      <alignment horizontal="center" vertical="center"/>
    </xf>
    <xf numFmtId="0" fontId="3" fillId="0" borderId="1" xfId="0" applyFont="1" applyBorder="1"/>
    <xf numFmtId="49" fontId="2" fillId="2" borderId="4"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xf>
    <xf numFmtId="0" fontId="3" fillId="0" borderId="1" xfId="0"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166" fontId="2" fillId="2"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165" fontId="1" fillId="2" borderId="1" xfId="0" applyNumberFormat="1" applyFont="1" applyFill="1" applyBorder="1" applyAlignment="1">
      <alignment horizontal="center" vertical="center" wrapText="1"/>
    </xf>
    <xf numFmtId="0" fontId="2" fillId="0" borderId="1" xfId="0" applyFont="1" applyFill="1" applyBorder="1" applyAlignment="1">
      <alignment horizontal="center" wrapText="1"/>
    </xf>
    <xf numFmtId="165" fontId="1" fillId="2" borderId="1" xfId="0" applyNumberFormat="1" applyFont="1" applyFill="1" applyBorder="1" applyAlignment="1">
      <alignment horizontal="center" vertical="center"/>
    </xf>
    <xf numFmtId="165"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 xfId="0" applyNumberFormat="1" applyFont="1" applyBorder="1" applyAlignment="1">
      <alignment horizontal="center"/>
    </xf>
    <xf numFmtId="165" fontId="3" fillId="0" borderId="1" xfId="0" applyNumberFormat="1" applyFont="1" applyBorder="1" applyAlignment="1">
      <alignment horizontal="center"/>
    </xf>
    <xf numFmtId="165" fontId="2" fillId="2" borderId="1" xfId="0" applyNumberFormat="1" applyFont="1" applyFill="1" applyBorder="1" applyAlignment="1">
      <alignment horizontal="center" vertical="center"/>
    </xf>
    <xf numFmtId="0" fontId="3" fillId="3" borderId="3" xfId="0" applyFont="1" applyFill="1" applyBorder="1"/>
    <xf numFmtId="166" fontId="3" fillId="3" borderId="0" xfId="0" applyNumberFormat="1" applyFont="1" applyFill="1"/>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0" borderId="3" xfId="0" applyFont="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165" fontId="2" fillId="2" borderId="2" xfId="0" applyNumberFormat="1" applyFont="1" applyFill="1" applyBorder="1" applyAlignment="1">
      <alignment horizontal="center" vertical="center"/>
    </xf>
    <xf numFmtId="165" fontId="2" fillId="2" borderId="3" xfId="0" applyNumberFormat="1" applyFont="1" applyFill="1" applyBorder="1" applyAlignment="1">
      <alignment horizontal="center" vertical="center"/>
    </xf>
    <xf numFmtId="165" fontId="2" fillId="2" borderId="4" xfId="0" applyNumberFormat="1" applyFont="1" applyFill="1" applyBorder="1" applyAlignment="1">
      <alignment horizontal="center" vertical="center"/>
    </xf>
    <xf numFmtId="3" fontId="2" fillId="2" borderId="2" xfId="0" applyNumberFormat="1" applyFont="1" applyFill="1" applyBorder="1" applyAlignment="1">
      <alignment horizontal="center" vertical="center"/>
    </xf>
    <xf numFmtId="3" fontId="2" fillId="2" borderId="3" xfId="0" applyNumberFormat="1" applyFont="1" applyFill="1" applyBorder="1" applyAlignment="1">
      <alignment horizontal="center" vertical="center"/>
    </xf>
    <xf numFmtId="3" fontId="2" fillId="2" borderId="4" xfId="0" applyNumberFormat="1"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0" fontId="1" fillId="2" borderId="7"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49" fontId="2" fillId="2" borderId="1" xfId="0" applyNumberFormat="1" applyFont="1" applyFill="1" applyBorder="1" applyAlignment="1">
      <alignment horizontal="center" vertical="center" wrapText="1"/>
    </xf>
    <xf numFmtId="3" fontId="2" fillId="0" borderId="2" xfId="0" applyNumberFormat="1" applyFont="1" applyFill="1" applyBorder="1" applyAlignment="1">
      <alignment horizontal="center" vertical="center" wrapText="1"/>
    </xf>
    <xf numFmtId="3" fontId="2" fillId="0" borderId="3" xfId="0" applyNumberFormat="1" applyFont="1" applyFill="1" applyBorder="1" applyAlignment="1">
      <alignment horizontal="center" vertical="center" wrapText="1"/>
    </xf>
    <xf numFmtId="3" fontId="2" fillId="0" borderId="4" xfId="0" applyNumberFormat="1" applyFont="1" applyFill="1" applyBorder="1" applyAlignment="1">
      <alignment horizontal="center" vertical="center" wrapText="1"/>
    </xf>
    <xf numFmtId="0" fontId="0" fillId="0" borderId="1" xfId="0" applyBorder="1" applyAlignment="1">
      <alignment horizontal="center"/>
    </xf>
    <xf numFmtId="0" fontId="1" fillId="2" borderId="1" xfId="0" applyFont="1" applyFill="1" applyBorder="1" applyAlignment="1">
      <alignment horizontal="center" vertical="center" wrapText="1"/>
    </xf>
    <xf numFmtId="0" fontId="0" fillId="2" borderId="1" xfId="0" applyFont="1" applyFill="1" applyBorder="1"/>
    <xf numFmtId="0" fontId="1" fillId="2" borderId="1" xfId="0" applyFont="1" applyFill="1" applyBorder="1" applyAlignment="1">
      <alignment horizont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165" fontId="2" fillId="0" borderId="2" xfId="0" applyNumberFormat="1" applyFont="1" applyFill="1" applyBorder="1" applyAlignment="1">
      <alignment horizontal="center" vertical="center" wrapText="1"/>
    </xf>
    <xf numFmtId="165" fontId="2" fillId="0" borderId="3" xfId="0" applyNumberFormat="1" applyFont="1" applyFill="1" applyBorder="1" applyAlignment="1">
      <alignment horizontal="center" vertical="center" wrapText="1"/>
    </xf>
    <xf numFmtId="165" fontId="2" fillId="0" borderId="4" xfId="0" applyNumberFormat="1" applyFont="1" applyFill="1" applyBorder="1" applyAlignment="1">
      <alignment horizontal="center" vertical="center" wrapText="1"/>
    </xf>
    <xf numFmtId="165" fontId="2" fillId="2" borderId="2" xfId="0" applyNumberFormat="1" applyFont="1" applyFill="1" applyBorder="1" applyAlignment="1">
      <alignment horizontal="center" vertical="center" wrapText="1"/>
    </xf>
    <xf numFmtId="165" fontId="2" fillId="2" borderId="4" xfId="0" applyNumberFormat="1" applyFont="1" applyFill="1" applyBorder="1" applyAlignment="1">
      <alignment horizontal="center" vertical="center" wrapText="1"/>
    </xf>
    <xf numFmtId="165" fontId="2" fillId="2" borderId="3" xfId="0" applyNumberFormat="1" applyFont="1" applyFill="1" applyBorder="1" applyAlignment="1">
      <alignment horizontal="center" vertical="center" wrapText="1"/>
    </xf>
    <xf numFmtId="0" fontId="0" fillId="0" borderId="0" xfId="0"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0" fontId="1" fillId="2" borderId="5"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6" xfId="0" applyFont="1" applyFill="1" applyBorder="1" applyAlignment="1">
      <alignment horizontal="center" vertical="center"/>
    </xf>
    <xf numFmtId="0" fontId="2" fillId="2" borderId="2" xfId="0" applyFont="1" applyFill="1" applyBorder="1" applyAlignment="1">
      <alignment horizontal="center" wrapText="1"/>
    </xf>
    <xf numFmtId="0" fontId="2" fillId="2" borderId="4" xfId="0" applyFont="1" applyFill="1" applyBorder="1" applyAlignment="1">
      <alignment horizontal="center" wrapText="1"/>
    </xf>
    <xf numFmtId="49" fontId="3"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2" fillId="2" borderId="3" xfId="0" applyFont="1" applyFill="1" applyBorder="1" applyAlignment="1">
      <alignment horizontal="center" wrapText="1"/>
    </xf>
    <xf numFmtId="49" fontId="3" fillId="2" borderId="2"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164" fontId="3" fillId="2" borderId="2" xfId="0" applyNumberFormat="1" applyFont="1" applyFill="1" applyBorder="1" applyAlignment="1">
      <alignment horizontal="center" vertical="center" wrapText="1"/>
    </xf>
    <xf numFmtId="164" fontId="3" fillId="2" borderId="4"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164" fontId="2" fillId="2" borderId="4"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xf>
    <xf numFmtId="49" fontId="3" fillId="2" borderId="3" xfId="0" applyNumberFormat="1" applyFont="1" applyFill="1" applyBorder="1" applyAlignment="1">
      <alignment horizontal="center" vertical="center"/>
    </xf>
    <xf numFmtId="49" fontId="3" fillId="2" borderId="4" xfId="0" applyNumberFormat="1" applyFont="1" applyFill="1" applyBorder="1" applyAlignment="1">
      <alignment horizontal="center" vertical="center"/>
    </xf>
    <xf numFmtId="3" fontId="1" fillId="2" borderId="1" xfId="0" applyNumberFormat="1" applyFont="1" applyFill="1" applyBorder="1" applyAlignment="1">
      <alignment horizontal="center"/>
    </xf>
    <xf numFmtId="0" fontId="1" fillId="2" borderId="1" xfId="0" applyFont="1" applyFill="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164" fontId="2" fillId="2" borderId="3"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M137"/>
  <sheetViews>
    <sheetView view="pageBreakPreview" topLeftCell="A88" zoomScale="90" zoomScaleNormal="80" zoomScaleSheetLayoutView="90" workbookViewId="0">
      <selection sqref="A1:H5"/>
    </sheetView>
  </sheetViews>
  <sheetFormatPr defaultRowHeight="14.4"/>
  <cols>
    <col min="1" max="1" width="6.44140625" customWidth="1"/>
    <col min="2" max="2" width="27.44140625" customWidth="1"/>
    <col min="3" max="3" width="34" customWidth="1"/>
    <col min="4" max="6" width="12.109375" customWidth="1"/>
    <col min="7" max="7" width="16.6640625" customWidth="1"/>
    <col min="8" max="8" width="23.33203125" customWidth="1"/>
  </cols>
  <sheetData>
    <row r="1" spans="1:8" ht="13.8" customHeight="1">
      <c r="A1" s="152" t="s">
        <v>145</v>
      </c>
      <c r="B1" s="153"/>
      <c r="C1" s="153"/>
      <c r="D1" s="153"/>
      <c r="E1" s="153"/>
      <c r="F1" s="153"/>
      <c r="G1" s="153"/>
      <c r="H1" s="153"/>
    </row>
    <row r="2" spans="1:8" ht="21" customHeight="1">
      <c r="A2" s="153"/>
      <c r="B2" s="153"/>
      <c r="C2" s="153"/>
      <c r="D2" s="153"/>
      <c r="E2" s="153"/>
      <c r="F2" s="153"/>
      <c r="G2" s="153"/>
      <c r="H2" s="153"/>
    </row>
    <row r="3" spans="1:8">
      <c r="A3" s="153"/>
      <c r="B3" s="153"/>
      <c r="C3" s="153"/>
      <c r="D3" s="153"/>
      <c r="E3" s="153"/>
      <c r="F3" s="153"/>
      <c r="G3" s="153"/>
      <c r="H3" s="153"/>
    </row>
    <row r="4" spans="1:8" ht="25.8" customHeight="1">
      <c r="A4" s="153"/>
      <c r="B4" s="153"/>
      <c r="C4" s="153"/>
      <c r="D4" s="153"/>
      <c r="E4" s="153"/>
      <c r="F4" s="153"/>
      <c r="G4" s="153"/>
      <c r="H4" s="153"/>
    </row>
    <row r="5" spans="1:8" ht="36" customHeight="1">
      <c r="A5" s="153"/>
      <c r="B5" s="153"/>
      <c r="C5" s="153"/>
      <c r="D5" s="153"/>
      <c r="E5" s="153"/>
      <c r="F5" s="153"/>
      <c r="G5" s="153"/>
      <c r="H5" s="153"/>
    </row>
    <row r="6" spans="1:8">
      <c r="A6" s="158"/>
      <c r="B6" s="158"/>
      <c r="C6" s="158"/>
      <c r="D6" s="158"/>
      <c r="E6" s="158"/>
      <c r="F6" s="158"/>
      <c r="G6" s="158"/>
      <c r="H6" s="158"/>
    </row>
    <row r="7" spans="1:8" ht="55.2">
      <c r="A7" s="44" t="s">
        <v>35</v>
      </c>
      <c r="B7" s="1" t="s">
        <v>0</v>
      </c>
      <c r="C7" s="44" t="s">
        <v>1</v>
      </c>
      <c r="D7" s="44" t="s">
        <v>2</v>
      </c>
      <c r="E7" s="44" t="s">
        <v>28</v>
      </c>
      <c r="F7" s="44" t="s">
        <v>33</v>
      </c>
      <c r="G7" s="44" t="s">
        <v>3</v>
      </c>
      <c r="H7" s="30" t="s">
        <v>32</v>
      </c>
    </row>
    <row r="8" spans="1:8">
      <c r="A8" s="159" t="s">
        <v>4</v>
      </c>
      <c r="B8" s="159"/>
      <c r="C8" s="159"/>
      <c r="D8" s="159"/>
      <c r="E8" s="159"/>
      <c r="F8" s="159"/>
      <c r="G8" s="159"/>
      <c r="H8" s="49"/>
    </row>
    <row r="9" spans="1:8" ht="14.4" customHeight="1">
      <c r="A9" s="127">
        <v>1</v>
      </c>
      <c r="B9" s="140" t="s">
        <v>113</v>
      </c>
      <c r="C9" s="31" t="s">
        <v>9</v>
      </c>
      <c r="D9" s="32">
        <v>97</v>
      </c>
      <c r="E9" s="165">
        <v>21.5</v>
      </c>
      <c r="F9" s="155" t="s">
        <v>34</v>
      </c>
      <c r="G9" s="127" t="s">
        <v>29</v>
      </c>
      <c r="H9" s="115" t="s">
        <v>31</v>
      </c>
    </row>
    <row r="10" spans="1:8" ht="14.4" customHeight="1">
      <c r="A10" s="128"/>
      <c r="B10" s="150"/>
      <c r="C10" s="31" t="s">
        <v>6</v>
      </c>
      <c r="D10" s="32">
        <v>82</v>
      </c>
      <c r="E10" s="166"/>
      <c r="F10" s="156"/>
      <c r="G10" s="128"/>
      <c r="H10" s="130"/>
    </row>
    <row r="11" spans="1:8" ht="14.4" customHeight="1">
      <c r="A11" s="128"/>
      <c r="B11" s="150"/>
      <c r="C11" s="31" t="s">
        <v>81</v>
      </c>
      <c r="D11" s="32">
        <v>31</v>
      </c>
      <c r="E11" s="166"/>
      <c r="F11" s="156"/>
      <c r="G11" s="128"/>
      <c r="H11" s="130"/>
    </row>
    <row r="12" spans="1:8" ht="14.4" customHeight="1">
      <c r="A12" s="128"/>
      <c r="B12" s="150"/>
      <c r="C12" s="31" t="s">
        <v>15</v>
      </c>
      <c r="D12" s="101">
        <v>0.5</v>
      </c>
      <c r="E12" s="166"/>
      <c r="F12" s="156"/>
      <c r="G12" s="128"/>
      <c r="H12" s="130"/>
    </row>
    <row r="13" spans="1:8" ht="14.4" customHeight="1">
      <c r="A13" s="128"/>
      <c r="B13" s="150"/>
      <c r="C13" s="31" t="s">
        <v>7</v>
      </c>
      <c r="D13" s="32">
        <v>1</v>
      </c>
      <c r="E13" s="166"/>
      <c r="F13" s="156"/>
      <c r="G13" s="128"/>
      <c r="H13" s="130"/>
    </row>
    <row r="14" spans="1:8">
      <c r="A14" s="129"/>
      <c r="B14" s="141"/>
      <c r="C14" s="31" t="s">
        <v>13</v>
      </c>
      <c r="D14" s="32">
        <v>9</v>
      </c>
      <c r="E14" s="167"/>
      <c r="F14" s="156"/>
      <c r="G14" s="129"/>
      <c r="H14" s="130"/>
    </row>
    <row r="15" spans="1:8" ht="14.4" customHeight="1">
      <c r="A15" s="123">
        <v>2</v>
      </c>
      <c r="B15" s="154" t="s">
        <v>89</v>
      </c>
      <c r="C15" s="3" t="s">
        <v>71</v>
      </c>
      <c r="D15" s="2">
        <v>577</v>
      </c>
      <c r="E15" s="131" t="s">
        <v>80</v>
      </c>
      <c r="F15" s="156"/>
      <c r="G15" s="127" t="s">
        <v>8</v>
      </c>
      <c r="H15" s="130"/>
    </row>
    <row r="16" spans="1:8">
      <c r="A16" s="123"/>
      <c r="B16" s="154"/>
      <c r="C16" s="3" t="s">
        <v>7</v>
      </c>
      <c r="D16" s="2">
        <v>1</v>
      </c>
      <c r="E16" s="133"/>
      <c r="F16" s="156"/>
      <c r="G16" s="128"/>
      <c r="H16" s="130"/>
    </row>
    <row r="17" spans="1:8">
      <c r="A17" s="41">
        <v>3</v>
      </c>
      <c r="B17" s="98" t="s">
        <v>90</v>
      </c>
      <c r="C17" s="31" t="s">
        <v>71</v>
      </c>
      <c r="D17" s="32">
        <v>90</v>
      </c>
      <c r="E17" s="73" t="s">
        <v>27</v>
      </c>
      <c r="F17" s="156"/>
      <c r="G17" s="128"/>
      <c r="H17" s="130"/>
    </row>
    <row r="18" spans="1:8">
      <c r="A18" s="51">
        <v>4</v>
      </c>
      <c r="B18" s="98" t="s">
        <v>90</v>
      </c>
      <c r="C18" s="31" t="s">
        <v>71</v>
      </c>
      <c r="D18" s="32">
        <v>54</v>
      </c>
      <c r="E18" s="72" t="s">
        <v>27</v>
      </c>
      <c r="F18" s="157"/>
      <c r="G18" s="129"/>
      <c r="H18" s="116"/>
    </row>
    <row r="19" spans="1:8">
      <c r="A19" s="41"/>
      <c r="B19" s="1" t="s">
        <v>10</v>
      </c>
      <c r="C19" s="16"/>
      <c r="D19" s="105">
        <f>SUM(D9:D18)</f>
        <v>942.5</v>
      </c>
      <c r="E19" s="23"/>
      <c r="F19" s="84"/>
      <c r="G19" s="39"/>
      <c r="H19" s="85"/>
    </row>
    <row r="20" spans="1:8">
      <c r="A20" s="148" t="s">
        <v>74</v>
      </c>
      <c r="B20" s="151"/>
      <c r="C20" s="151"/>
      <c r="D20" s="151"/>
      <c r="E20" s="151"/>
      <c r="F20" s="151"/>
      <c r="G20" s="151"/>
      <c r="H20" s="149"/>
    </row>
    <row r="21" spans="1:8" ht="14.4" customHeight="1">
      <c r="A21" s="127">
        <v>5</v>
      </c>
      <c r="B21" s="131" t="s">
        <v>75</v>
      </c>
      <c r="C21" s="3" t="s">
        <v>6</v>
      </c>
      <c r="D21" s="102">
        <v>25.2</v>
      </c>
      <c r="E21" s="168">
        <v>18.7</v>
      </c>
      <c r="F21" s="155" t="s">
        <v>34</v>
      </c>
      <c r="G21" s="127" t="s">
        <v>98</v>
      </c>
      <c r="H21" s="115" t="s">
        <v>31</v>
      </c>
    </row>
    <row r="22" spans="1:8">
      <c r="A22" s="129"/>
      <c r="B22" s="133"/>
      <c r="C22" s="3" t="s">
        <v>7</v>
      </c>
      <c r="D22" s="102">
        <v>0.2</v>
      </c>
      <c r="E22" s="169"/>
      <c r="F22" s="156"/>
      <c r="G22" s="128"/>
      <c r="H22" s="130"/>
    </row>
    <row r="23" spans="1:8">
      <c r="A23" s="127">
        <v>6</v>
      </c>
      <c r="B23" s="131" t="s">
        <v>114</v>
      </c>
      <c r="C23" s="3" t="s">
        <v>9</v>
      </c>
      <c r="D23" s="2">
        <v>1</v>
      </c>
      <c r="E23" s="168">
        <v>19.8</v>
      </c>
      <c r="F23" s="156"/>
      <c r="G23" s="128"/>
      <c r="H23" s="130"/>
    </row>
    <row r="24" spans="1:8">
      <c r="A24" s="128"/>
      <c r="B24" s="132"/>
      <c r="C24" s="3" t="s">
        <v>6</v>
      </c>
      <c r="D24" s="2">
        <v>101</v>
      </c>
      <c r="E24" s="170"/>
      <c r="F24" s="156"/>
      <c r="G24" s="128"/>
      <c r="H24" s="130"/>
    </row>
    <row r="25" spans="1:8">
      <c r="A25" s="129"/>
      <c r="B25" s="133"/>
      <c r="C25" s="3" t="s">
        <v>24</v>
      </c>
      <c r="D25" s="2">
        <v>2</v>
      </c>
      <c r="E25" s="169"/>
      <c r="F25" s="156"/>
      <c r="G25" s="129"/>
      <c r="H25" s="130"/>
    </row>
    <row r="26" spans="1:8" ht="27.6">
      <c r="A26" s="68">
        <v>7</v>
      </c>
      <c r="B26" s="27" t="s">
        <v>91</v>
      </c>
      <c r="C26" s="3" t="s">
        <v>71</v>
      </c>
      <c r="D26" s="2">
        <v>70</v>
      </c>
      <c r="E26" s="69">
        <v>50.4</v>
      </c>
      <c r="F26" s="157"/>
      <c r="G26" s="75" t="s">
        <v>97</v>
      </c>
      <c r="H26" s="116"/>
    </row>
    <row r="27" spans="1:8">
      <c r="A27" s="54"/>
      <c r="B27" s="1" t="s">
        <v>10</v>
      </c>
      <c r="C27" s="16"/>
      <c r="D27" s="105">
        <f>SUM(D21:D26)</f>
        <v>199.4</v>
      </c>
      <c r="E27" s="23"/>
      <c r="F27" s="52"/>
      <c r="G27" s="53"/>
      <c r="H27" s="55"/>
    </row>
    <row r="28" spans="1:8">
      <c r="A28" s="159" t="s">
        <v>11</v>
      </c>
      <c r="B28" s="160"/>
      <c r="C28" s="160"/>
      <c r="D28" s="160"/>
      <c r="E28" s="160"/>
      <c r="F28" s="160"/>
      <c r="G28" s="160"/>
      <c r="H28" s="49"/>
    </row>
    <row r="29" spans="1:8" ht="14.4" customHeight="1">
      <c r="A29" s="58">
        <v>8</v>
      </c>
      <c r="B29" s="104" t="s">
        <v>72</v>
      </c>
      <c r="C29" s="22" t="s">
        <v>9</v>
      </c>
      <c r="D29" s="22">
        <v>145</v>
      </c>
      <c r="E29" s="61">
        <v>71.400000000000006</v>
      </c>
      <c r="F29" s="162" t="s">
        <v>34</v>
      </c>
      <c r="G29" s="127" t="s">
        <v>12</v>
      </c>
      <c r="H29" s="115" t="s">
        <v>31</v>
      </c>
    </row>
    <row r="30" spans="1:8" ht="16.2" customHeight="1">
      <c r="A30" s="127">
        <v>9</v>
      </c>
      <c r="B30" s="140" t="s">
        <v>73</v>
      </c>
      <c r="C30" s="22" t="s">
        <v>9</v>
      </c>
      <c r="D30" s="2">
        <v>104</v>
      </c>
      <c r="E30" s="131" t="s">
        <v>115</v>
      </c>
      <c r="F30" s="163"/>
      <c r="G30" s="128"/>
      <c r="H30" s="130"/>
    </row>
    <row r="31" spans="1:8" ht="16.2" customHeight="1">
      <c r="A31" s="129"/>
      <c r="B31" s="141"/>
      <c r="C31" s="22" t="s">
        <v>13</v>
      </c>
      <c r="D31" s="2">
        <v>10</v>
      </c>
      <c r="E31" s="133"/>
      <c r="F31" s="163"/>
      <c r="G31" s="128"/>
      <c r="H31" s="130"/>
    </row>
    <row r="32" spans="1:8">
      <c r="A32" s="127">
        <v>10</v>
      </c>
      <c r="B32" s="140" t="s">
        <v>116</v>
      </c>
      <c r="C32" s="22" t="s">
        <v>9</v>
      </c>
      <c r="D32" s="2">
        <v>460</v>
      </c>
      <c r="E32" s="131" t="s">
        <v>117</v>
      </c>
      <c r="F32" s="163"/>
      <c r="G32" s="129"/>
      <c r="H32" s="130"/>
    </row>
    <row r="33" spans="1:8">
      <c r="A33" s="129"/>
      <c r="B33" s="141"/>
      <c r="C33" s="22" t="s">
        <v>7</v>
      </c>
      <c r="D33" s="2">
        <v>1</v>
      </c>
      <c r="E33" s="133"/>
      <c r="F33" s="163"/>
      <c r="G33" s="93"/>
      <c r="H33" s="130"/>
    </row>
    <row r="34" spans="1:8" ht="14.4" customHeight="1">
      <c r="A34" s="123">
        <v>11</v>
      </c>
      <c r="B34" s="123" t="s">
        <v>118</v>
      </c>
      <c r="C34" s="41" t="s">
        <v>9</v>
      </c>
      <c r="D34" s="102">
        <v>53.3</v>
      </c>
      <c r="E34" s="131" t="s">
        <v>119</v>
      </c>
      <c r="F34" s="163"/>
      <c r="G34" s="127" t="s">
        <v>96</v>
      </c>
      <c r="H34" s="130"/>
    </row>
    <row r="35" spans="1:8">
      <c r="A35" s="123"/>
      <c r="B35" s="123"/>
      <c r="C35" s="41" t="s">
        <v>7</v>
      </c>
      <c r="D35" s="102">
        <v>0.2</v>
      </c>
      <c r="E35" s="133"/>
      <c r="F35" s="163"/>
      <c r="G35" s="128"/>
      <c r="H35" s="130"/>
    </row>
    <row r="36" spans="1:8">
      <c r="A36" s="60">
        <v>12</v>
      </c>
      <c r="B36" s="92">
        <v>46</v>
      </c>
      <c r="C36" s="92" t="s">
        <v>9</v>
      </c>
      <c r="D36" s="2">
        <v>335</v>
      </c>
      <c r="E36" s="91" t="s">
        <v>120</v>
      </c>
      <c r="F36" s="164"/>
      <c r="G36" s="129"/>
      <c r="H36" s="116"/>
    </row>
    <row r="37" spans="1:8" ht="14.4" customHeight="1">
      <c r="A37" s="71"/>
      <c r="B37" s="1" t="s">
        <v>10</v>
      </c>
      <c r="C37" s="44"/>
      <c r="D37" s="105">
        <f>SUM(D29:D36)</f>
        <v>1108.5</v>
      </c>
      <c r="E37" s="23"/>
      <c r="F37" s="23"/>
      <c r="G37" s="67"/>
      <c r="H37" s="49"/>
    </row>
    <row r="38" spans="1:8">
      <c r="A38" s="161" t="s">
        <v>14</v>
      </c>
      <c r="B38" s="161"/>
      <c r="C38" s="161"/>
      <c r="D38" s="161"/>
      <c r="E38" s="161"/>
      <c r="F38" s="161"/>
      <c r="G38" s="161"/>
      <c r="H38" s="49"/>
    </row>
    <row r="39" spans="1:8">
      <c r="A39" s="178">
        <v>13</v>
      </c>
      <c r="B39" s="131" t="s">
        <v>103</v>
      </c>
      <c r="C39" s="87" t="s">
        <v>6</v>
      </c>
      <c r="D39" s="87">
        <v>103</v>
      </c>
      <c r="E39" s="127">
        <v>25.6</v>
      </c>
      <c r="F39" s="180" t="s">
        <v>34</v>
      </c>
      <c r="G39" s="127" t="s">
        <v>70</v>
      </c>
      <c r="H39" s="115" t="s">
        <v>31</v>
      </c>
    </row>
    <row r="40" spans="1:8">
      <c r="A40" s="179"/>
      <c r="B40" s="133"/>
      <c r="C40" s="87" t="s">
        <v>9</v>
      </c>
      <c r="D40" s="87">
        <v>73</v>
      </c>
      <c r="E40" s="129"/>
      <c r="F40" s="181"/>
      <c r="G40" s="128"/>
      <c r="H40" s="130"/>
    </row>
    <row r="41" spans="1:8" ht="14.4" customHeight="1">
      <c r="A41" s="188">
        <v>14</v>
      </c>
      <c r="B41" s="127" t="s">
        <v>87</v>
      </c>
      <c r="C41" s="92" t="s">
        <v>9</v>
      </c>
      <c r="D41" s="87">
        <v>459</v>
      </c>
      <c r="E41" s="127">
        <v>41.6</v>
      </c>
      <c r="F41" s="181"/>
      <c r="G41" s="128"/>
      <c r="H41" s="130"/>
    </row>
    <row r="42" spans="1:8" ht="14.4" customHeight="1">
      <c r="A42" s="189"/>
      <c r="B42" s="128"/>
      <c r="C42" s="92" t="s">
        <v>24</v>
      </c>
      <c r="D42" s="87">
        <v>6</v>
      </c>
      <c r="E42" s="128"/>
      <c r="F42" s="181"/>
      <c r="G42" s="128"/>
      <c r="H42" s="130"/>
    </row>
    <row r="43" spans="1:8" ht="14.4" customHeight="1">
      <c r="A43" s="189"/>
      <c r="B43" s="128"/>
      <c r="C43" s="92" t="s">
        <v>15</v>
      </c>
      <c r="D43" s="87">
        <v>4</v>
      </c>
      <c r="E43" s="128"/>
      <c r="F43" s="181"/>
      <c r="G43" s="128"/>
      <c r="H43" s="130"/>
    </row>
    <row r="44" spans="1:8">
      <c r="A44" s="190"/>
      <c r="B44" s="129"/>
      <c r="C44" s="92" t="s">
        <v>13</v>
      </c>
      <c r="D44" s="87">
        <v>1</v>
      </c>
      <c r="E44" s="129"/>
      <c r="F44" s="181"/>
      <c r="G44" s="128"/>
      <c r="H44" s="130"/>
    </row>
    <row r="45" spans="1:8" ht="14.4" customHeight="1">
      <c r="A45" s="178">
        <v>15</v>
      </c>
      <c r="B45" s="127" t="s">
        <v>92</v>
      </c>
      <c r="C45" s="106" t="s">
        <v>9</v>
      </c>
      <c r="D45" s="106">
        <v>4</v>
      </c>
      <c r="E45" s="140">
        <v>40.6</v>
      </c>
      <c r="F45" s="181"/>
      <c r="G45" s="128"/>
      <c r="H45" s="130"/>
    </row>
    <row r="46" spans="1:8">
      <c r="A46" s="179"/>
      <c r="B46" s="129"/>
      <c r="C46" s="106" t="s">
        <v>6</v>
      </c>
      <c r="D46" s="106">
        <v>608</v>
      </c>
      <c r="E46" s="141"/>
      <c r="F46" s="181"/>
      <c r="G46" s="128"/>
      <c r="H46" s="130"/>
    </row>
    <row r="47" spans="1:8">
      <c r="A47" s="178">
        <v>16</v>
      </c>
      <c r="B47" s="127" t="s">
        <v>93</v>
      </c>
      <c r="C47" s="106" t="s">
        <v>9</v>
      </c>
      <c r="D47" s="106">
        <v>560</v>
      </c>
      <c r="E47" s="140" t="s">
        <v>30</v>
      </c>
      <c r="F47" s="181"/>
      <c r="G47" s="128"/>
      <c r="H47" s="130"/>
    </row>
    <row r="48" spans="1:8">
      <c r="A48" s="183"/>
      <c r="B48" s="128"/>
      <c r="C48" s="106" t="s">
        <v>15</v>
      </c>
      <c r="D48" s="106">
        <v>3</v>
      </c>
      <c r="E48" s="150"/>
      <c r="F48" s="181"/>
      <c r="G48" s="128"/>
      <c r="H48" s="130"/>
    </row>
    <row r="49" spans="1:13">
      <c r="A49" s="179"/>
      <c r="B49" s="129"/>
      <c r="C49" s="106" t="s">
        <v>7</v>
      </c>
      <c r="D49" s="106">
        <v>1</v>
      </c>
      <c r="E49" s="141"/>
      <c r="F49" s="181"/>
      <c r="G49" s="128"/>
      <c r="H49" s="130"/>
    </row>
    <row r="50" spans="1:13" ht="15" customHeight="1">
      <c r="A50" s="127">
        <v>17</v>
      </c>
      <c r="B50" s="131" t="s">
        <v>82</v>
      </c>
      <c r="C50" s="31" t="s">
        <v>9</v>
      </c>
      <c r="D50" s="32">
        <v>749</v>
      </c>
      <c r="E50" s="140" t="s">
        <v>83</v>
      </c>
      <c r="F50" s="181"/>
      <c r="G50" s="128"/>
      <c r="H50" s="130"/>
    </row>
    <row r="51" spans="1:13" ht="15" customHeight="1">
      <c r="A51" s="128"/>
      <c r="B51" s="132"/>
      <c r="C51" s="31" t="s">
        <v>6</v>
      </c>
      <c r="D51" s="32">
        <v>68</v>
      </c>
      <c r="E51" s="150"/>
      <c r="F51" s="181"/>
      <c r="G51" s="128"/>
      <c r="H51" s="130"/>
    </row>
    <row r="52" spans="1:13">
      <c r="A52" s="128"/>
      <c r="B52" s="132"/>
      <c r="C52" s="31" t="s">
        <v>15</v>
      </c>
      <c r="D52" s="32">
        <v>1</v>
      </c>
      <c r="E52" s="150"/>
      <c r="F52" s="181"/>
      <c r="G52" s="128"/>
      <c r="H52" s="130"/>
    </row>
    <row r="53" spans="1:13">
      <c r="A53" s="128"/>
      <c r="B53" s="132"/>
      <c r="C53" s="31" t="s">
        <v>21</v>
      </c>
      <c r="D53" s="32">
        <v>1</v>
      </c>
      <c r="E53" s="150"/>
      <c r="F53" s="181"/>
      <c r="G53" s="128"/>
      <c r="H53" s="130"/>
    </row>
    <row r="54" spans="1:13">
      <c r="A54" s="129"/>
      <c r="B54" s="133"/>
      <c r="C54" s="31" t="s">
        <v>13</v>
      </c>
      <c r="D54" s="32">
        <v>184</v>
      </c>
      <c r="E54" s="141"/>
      <c r="F54" s="182"/>
      <c r="G54" s="129"/>
      <c r="H54" s="116"/>
    </row>
    <row r="55" spans="1:13" ht="15" customHeight="1">
      <c r="A55" s="148" t="s">
        <v>10</v>
      </c>
      <c r="B55" s="149"/>
      <c r="C55" s="16"/>
      <c r="D55" s="17">
        <f>SUM(D39:D54)</f>
        <v>2825</v>
      </c>
      <c r="E55" s="23"/>
      <c r="F55" s="23"/>
      <c r="G55" s="39"/>
      <c r="H55" s="49"/>
    </row>
    <row r="56" spans="1:13">
      <c r="A56" s="175" t="s">
        <v>18</v>
      </c>
      <c r="B56" s="176"/>
      <c r="C56" s="176"/>
      <c r="D56" s="176"/>
      <c r="E56" s="176"/>
      <c r="F56" s="176"/>
      <c r="G56" s="177"/>
      <c r="H56" s="49"/>
    </row>
    <row r="57" spans="1:13" ht="18.600000000000001" customHeight="1">
      <c r="A57" s="127">
        <v>18</v>
      </c>
      <c r="B57" s="127" t="s">
        <v>94</v>
      </c>
      <c r="C57" s="82" t="s">
        <v>9</v>
      </c>
      <c r="D57" s="92">
        <v>3402</v>
      </c>
      <c r="E57" s="131" t="s">
        <v>79</v>
      </c>
      <c r="F57" s="180" t="s">
        <v>34</v>
      </c>
      <c r="G57" s="127" t="s">
        <v>20</v>
      </c>
      <c r="H57" s="115" t="s">
        <v>31</v>
      </c>
    </row>
    <row r="58" spans="1:13">
      <c r="A58" s="128"/>
      <c r="B58" s="128"/>
      <c r="C58" s="82" t="s">
        <v>17</v>
      </c>
      <c r="D58" s="92">
        <v>24</v>
      </c>
      <c r="E58" s="132"/>
      <c r="F58" s="181"/>
      <c r="G58" s="128"/>
      <c r="H58" s="130"/>
    </row>
    <row r="59" spans="1:13">
      <c r="A59" s="128"/>
      <c r="B59" s="128"/>
      <c r="C59" s="82" t="s">
        <v>7</v>
      </c>
      <c r="D59" s="92">
        <v>9</v>
      </c>
      <c r="E59" s="132"/>
      <c r="F59" s="181"/>
      <c r="G59" s="128"/>
      <c r="H59" s="130"/>
    </row>
    <row r="60" spans="1:13">
      <c r="A60" s="128"/>
      <c r="B60" s="128"/>
      <c r="C60" s="82" t="s">
        <v>13</v>
      </c>
      <c r="D60" s="92">
        <v>3</v>
      </c>
      <c r="E60" s="132"/>
      <c r="F60" s="181"/>
      <c r="G60" s="128"/>
      <c r="H60" s="130"/>
      <c r="J60" s="171"/>
      <c r="K60" s="171"/>
      <c r="L60" s="171"/>
      <c r="M60" s="171"/>
    </row>
    <row r="61" spans="1:13">
      <c r="A61" s="129"/>
      <c r="B61" s="129"/>
      <c r="C61" s="82" t="s">
        <v>22</v>
      </c>
      <c r="D61" s="92">
        <v>62</v>
      </c>
      <c r="E61" s="133"/>
      <c r="F61" s="181"/>
      <c r="G61" s="128"/>
      <c r="H61" s="130"/>
      <c r="J61" s="171"/>
      <c r="K61" s="171"/>
      <c r="L61" s="171"/>
      <c r="M61" s="171"/>
    </row>
    <row r="62" spans="1:13" ht="14.4" customHeight="1">
      <c r="A62" s="127">
        <v>19</v>
      </c>
      <c r="B62" s="127" t="s">
        <v>107</v>
      </c>
      <c r="C62" s="82" t="s">
        <v>9</v>
      </c>
      <c r="D62" s="82">
        <v>2020</v>
      </c>
      <c r="E62" s="124">
        <v>22.9</v>
      </c>
      <c r="F62" s="181"/>
      <c r="G62" s="128"/>
      <c r="H62" s="130"/>
      <c r="J62" s="171"/>
      <c r="K62" s="171"/>
      <c r="L62" s="171"/>
      <c r="M62" s="171"/>
    </row>
    <row r="63" spans="1:13">
      <c r="A63" s="128"/>
      <c r="B63" s="128"/>
      <c r="C63" s="82" t="s">
        <v>6</v>
      </c>
      <c r="D63" s="82">
        <v>1354</v>
      </c>
      <c r="E63" s="125"/>
      <c r="F63" s="181"/>
      <c r="G63" s="128"/>
      <c r="H63" s="130"/>
      <c r="J63" s="171"/>
      <c r="K63" s="171"/>
      <c r="L63" s="171"/>
      <c r="M63" s="171"/>
    </row>
    <row r="64" spans="1:13">
      <c r="A64" s="128"/>
      <c r="B64" s="128"/>
      <c r="C64" s="82" t="s">
        <v>17</v>
      </c>
      <c r="D64" s="82">
        <v>105</v>
      </c>
      <c r="E64" s="125"/>
      <c r="F64" s="181"/>
      <c r="G64" s="128"/>
      <c r="H64" s="130"/>
      <c r="J64" s="171"/>
      <c r="K64" s="171"/>
      <c r="L64" s="171"/>
      <c r="M64" s="171"/>
    </row>
    <row r="65" spans="1:13">
      <c r="A65" s="128"/>
      <c r="B65" s="128"/>
      <c r="C65" s="82" t="s">
        <v>81</v>
      </c>
      <c r="D65" s="82">
        <v>11</v>
      </c>
      <c r="E65" s="125"/>
      <c r="F65" s="181"/>
      <c r="G65" s="128"/>
      <c r="H65" s="130"/>
      <c r="J65" s="171"/>
      <c r="K65" s="171"/>
      <c r="L65" s="171"/>
      <c r="M65" s="171"/>
    </row>
    <row r="66" spans="1:13">
      <c r="A66" s="128"/>
      <c r="B66" s="128"/>
      <c r="C66" s="82" t="s">
        <v>7</v>
      </c>
      <c r="D66" s="82">
        <v>10</v>
      </c>
      <c r="E66" s="125"/>
      <c r="F66" s="181"/>
      <c r="G66" s="128"/>
      <c r="H66" s="130"/>
    </row>
    <row r="67" spans="1:13">
      <c r="A67" s="129"/>
      <c r="B67" s="129"/>
      <c r="C67" s="82" t="s">
        <v>22</v>
      </c>
      <c r="D67" s="82">
        <v>209</v>
      </c>
      <c r="E67" s="126"/>
      <c r="F67" s="181"/>
      <c r="G67" s="128"/>
      <c r="H67" s="130"/>
    </row>
    <row r="68" spans="1:13" ht="36" customHeight="1">
      <c r="A68" s="127">
        <v>20</v>
      </c>
      <c r="B68" s="127" t="s">
        <v>142</v>
      </c>
      <c r="C68" s="82" t="s">
        <v>9</v>
      </c>
      <c r="D68" s="82">
        <v>814</v>
      </c>
      <c r="E68" s="172" t="s">
        <v>143</v>
      </c>
      <c r="F68" s="181"/>
      <c r="G68" s="128"/>
      <c r="H68" s="130"/>
    </row>
    <row r="69" spans="1:13" ht="31.2" customHeight="1">
      <c r="A69" s="128"/>
      <c r="B69" s="128"/>
      <c r="C69" s="82" t="s">
        <v>6</v>
      </c>
      <c r="D69" s="82">
        <v>938</v>
      </c>
      <c r="E69" s="173"/>
      <c r="F69" s="181"/>
      <c r="G69" s="128"/>
      <c r="H69" s="130"/>
    </row>
    <row r="70" spans="1:13" ht="28.2" customHeight="1">
      <c r="A70" s="129"/>
      <c r="B70" s="129"/>
      <c r="C70" s="82" t="s">
        <v>7</v>
      </c>
      <c r="D70" s="82">
        <v>5</v>
      </c>
      <c r="E70" s="174"/>
      <c r="F70" s="181"/>
      <c r="G70" s="128"/>
      <c r="H70" s="130"/>
    </row>
    <row r="71" spans="1:13">
      <c r="A71" s="127">
        <v>21</v>
      </c>
      <c r="B71" s="127" t="s">
        <v>129</v>
      </c>
      <c r="C71" s="82" t="s">
        <v>9</v>
      </c>
      <c r="D71" s="82">
        <v>983</v>
      </c>
      <c r="E71" s="124">
        <v>21.1</v>
      </c>
      <c r="F71" s="181"/>
      <c r="G71" s="128"/>
      <c r="H71" s="130"/>
    </row>
    <row r="72" spans="1:13">
      <c r="A72" s="128"/>
      <c r="B72" s="128"/>
      <c r="C72" s="82" t="s">
        <v>6</v>
      </c>
      <c r="D72" s="82">
        <v>1045</v>
      </c>
      <c r="E72" s="125"/>
      <c r="F72" s="181"/>
      <c r="G72" s="128"/>
      <c r="H72" s="130"/>
    </row>
    <row r="73" spans="1:13">
      <c r="A73" s="128"/>
      <c r="B73" s="128"/>
      <c r="C73" s="82" t="s">
        <v>15</v>
      </c>
      <c r="D73" s="82">
        <v>18</v>
      </c>
      <c r="E73" s="125"/>
      <c r="F73" s="181"/>
      <c r="G73" s="128"/>
      <c r="H73" s="130"/>
    </row>
    <row r="74" spans="1:13">
      <c r="A74" s="129"/>
      <c r="B74" s="129"/>
      <c r="C74" s="82" t="s">
        <v>7</v>
      </c>
      <c r="D74" s="82">
        <v>7</v>
      </c>
      <c r="E74" s="126"/>
      <c r="F74" s="181"/>
      <c r="G74" s="128"/>
      <c r="H74" s="130"/>
    </row>
    <row r="75" spans="1:13">
      <c r="A75" s="123">
        <v>22</v>
      </c>
      <c r="B75" s="120" t="s">
        <v>128</v>
      </c>
      <c r="C75" s="82" t="s">
        <v>9</v>
      </c>
      <c r="D75" s="82">
        <v>1797</v>
      </c>
      <c r="E75" s="124">
        <v>24.5</v>
      </c>
      <c r="F75" s="181"/>
      <c r="G75" s="128"/>
      <c r="H75" s="130"/>
    </row>
    <row r="76" spans="1:13">
      <c r="A76" s="123"/>
      <c r="B76" s="121"/>
      <c r="C76" s="82" t="s">
        <v>6</v>
      </c>
      <c r="D76" s="82">
        <v>1168</v>
      </c>
      <c r="E76" s="125"/>
      <c r="F76" s="181"/>
      <c r="G76" s="128"/>
      <c r="H76" s="130"/>
    </row>
    <row r="77" spans="1:13">
      <c r="A77" s="123"/>
      <c r="B77" s="121"/>
      <c r="C77" s="82" t="s">
        <v>81</v>
      </c>
      <c r="D77" s="82">
        <v>4</v>
      </c>
      <c r="E77" s="125"/>
      <c r="F77" s="181"/>
      <c r="G77" s="128"/>
      <c r="H77" s="130"/>
    </row>
    <row r="78" spans="1:13">
      <c r="A78" s="123"/>
      <c r="B78" s="121"/>
      <c r="C78" s="82" t="s">
        <v>15</v>
      </c>
      <c r="D78" s="82">
        <v>19</v>
      </c>
      <c r="E78" s="125"/>
      <c r="F78" s="181"/>
      <c r="G78" s="128"/>
      <c r="H78" s="130"/>
    </row>
    <row r="79" spans="1:13">
      <c r="A79" s="123"/>
      <c r="B79" s="121"/>
      <c r="C79" s="82" t="s">
        <v>7</v>
      </c>
      <c r="D79" s="82">
        <v>8</v>
      </c>
      <c r="E79" s="125"/>
      <c r="F79" s="181"/>
      <c r="G79" s="128"/>
      <c r="H79" s="130"/>
    </row>
    <row r="80" spans="1:13">
      <c r="A80" s="123"/>
      <c r="B80" s="122"/>
      <c r="C80" s="82" t="s">
        <v>22</v>
      </c>
      <c r="D80" s="82">
        <v>4</v>
      </c>
      <c r="E80" s="126"/>
      <c r="F80" s="182"/>
      <c r="G80" s="129"/>
      <c r="H80" s="116"/>
    </row>
    <row r="81" spans="1:8" ht="15" customHeight="1">
      <c r="A81" s="148" t="s">
        <v>10</v>
      </c>
      <c r="B81" s="149"/>
      <c r="C81" s="99"/>
      <c r="D81" s="18">
        <f>SUM(D57+D58+D59+D60+D62+D63+D64+D65+D66+D68+D71+D72+D73+D74+D75+D76+D77+D78+D79+D69+D70)</f>
        <v>13744</v>
      </c>
      <c r="E81" s="18"/>
      <c r="F81" s="19"/>
      <c r="G81" s="60"/>
      <c r="H81" s="49"/>
    </row>
    <row r="82" spans="1:8" ht="15" customHeight="1">
      <c r="A82" s="148" t="s">
        <v>26</v>
      </c>
      <c r="B82" s="151"/>
      <c r="C82" s="151"/>
      <c r="D82" s="151"/>
      <c r="E82" s="151"/>
      <c r="F82" s="151"/>
      <c r="G82" s="149"/>
      <c r="H82" s="49"/>
    </row>
    <row r="83" spans="1:8" ht="14.4" customHeight="1">
      <c r="A83" s="127">
        <v>23</v>
      </c>
      <c r="B83" s="127" t="s">
        <v>121</v>
      </c>
      <c r="C83" s="68" t="s">
        <v>9</v>
      </c>
      <c r="D83" s="56">
        <v>456</v>
      </c>
      <c r="E83" s="127">
        <v>17.100000000000001</v>
      </c>
      <c r="F83" s="131" t="s">
        <v>34</v>
      </c>
      <c r="G83" s="127" t="s">
        <v>84</v>
      </c>
      <c r="H83" s="115" t="s">
        <v>31</v>
      </c>
    </row>
    <row r="84" spans="1:8">
      <c r="A84" s="128"/>
      <c r="B84" s="128"/>
      <c r="C84" s="92" t="s">
        <v>7</v>
      </c>
      <c r="D84" s="92">
        <v>2</v>
      </c>
      <c r="E84" s="128"/>
      <c r="F84" s="132"/>
      <c r="G84" s="128"/>
      <c r="H84" s="130"/>
    </row>
    <row r="85" spans="1:8">
      <c r="A85" s="128"/>
      <c r="B85" s="128"/>
      <c r="C85" s="92" t="s">
        <v>17</v>
      </c>
      <c r="D85" s="92">
        <v>11</v>
      </c>
      <c r="E85" s="128"/>
      <c r="F85" s="132"/>
      <c r="G85" s="128"/>
      <c r="H85" s="130"/>
    </row>
    <row r="86" spans="1:8">
      <c r="A86" s="129"/>
      <c r="B86" s="129"/>
      <c r="C86" s="92" t="s">
        <v>22</v>
      </c>
      <c r="D86" s="92">
        <v>10</v>
      </c>
      <c r="E86" s="129"/>
      <c r="F86" s="132"/>
      <c r="G86" s="129"/>
      <c r="H86" s="130"/>
    </row>
    <row r="87" spans="1:8">
      <c r="A87" s="127">
        <v>24</v>
      </c>
      <c r="B87" s="145" t="s">
        <v>76</v>
      </c>
      <c r="C87" s="82" t="s">
        <v>9</v>
      </c>
      <c r="D87" s="4">
        <v>2300</v>
      </c>
      <c r="E87" s="131" t="s">
        <v>124</v>
      </c>
      <c r="F87" s="132"/>
      <c r="G87" s="142" t="s">
        <v>88</v>
      </c>
      <c r="H87" s="130"/>
    </row>
    <row r="88" spans="1:8">
      <c r="A88" s="128"/>
      <c r="B88" s="146"/>
      <c r="C88" s="82" t="s">
        <v>7</v>
      </c>
      <c r="D88" s="4">
        <v>5</v>
      </c>
      <c r="E88" s="132"/>
      <c r="F88" s="132"/>
      <c r="G88" s="143"/>
      <c r="H88" s="130"/>
    </row>
    <row r="89" spans="1:8">
      <c r="A89" s="128"/>
      <c r="B89" s="146"/>
      <c r="C89" s="82" t="s">
        <v>81</v>
      </c>
      <c r="D89" s="4">
        <v>7</v>
      </c>
      <c r="E89" s="132"/>
      <c r="F89" s="132"/>
      <c r="G89" s="143"/>
      <c r="H89" s="130"/>
    </row>
    <row r="90" spans="1:8">
      <c r="A90" s="129"/>
      <c r="B90" s="147"/>
      <c r="C90" s="82" t="s">
        <v>13</v>
      </c>
      <c r="D90" s="4">
        <v>3</v>
      </c>
      <c r="E90" s="133"/>
      <c r="F90" s="132"/>
      <c r="G90" s="143"/>
      <c r="H90" s="130"/>
    </row>
    <row r="91" spans="1:8">
      <c r="A91" s="127">
        <v>25</v>
      </c>
      <c r="B91" s="145" t="s">
        <v>122</v>
      </c>
      <c r="C91" s="82" t="s">
        <v>9</v>
      </c>
      <c r="D91" s="4">
        <v>2616</v>
      </c>
      <c r="E91" s="172" t="s">
        <v>123</v>
      </c>
      <c r="F91" s="132"/>
      <c r="G91" s="143"/>
      <c r="H91" s="130"/>
    </row>
    <row r="92" spans="1:8">
      <c r="A92" s="128"/>
      <c r="B92" s="146"/>
      <c r="C92" s="82" t="s">
        <v>81</v>
      </c>
      <c r="D92" s="4">
        <v>6</v>
      </c>
      <c r="E92" s="173"/>
      <c r="F92" s="132"/>
      <c r="G92" s="143"/>
      <c r="H92" s="130"/>
    </row>
    <row r="93" spans="1:8">
      <c r="A93" s="128"/>
      <c r="B93" s="146"/>
      <c r="C93" s="82" t="s">
        <v>15</v>
      </c>
      <c r="D93" s="4">
        <v>8</v>
      </c>
      <c r="E93" s="173"/>
      <c r="F93" s="132"/>
      <c r="G93" s="143"/>
      <c r="H93" s="130"/>
    </row>
    <row r="94" spans="1:8">
      <c r="A94" s="128"/>
      <c r="B94" s="146"/>
      <c r="C94" s="82" t="s">
        <v>7</v>
      </c>
      <c r="D94" s="4">
        <v>5</v>
      </c>
      <c r="E94" s="173"/>
      <c r="F94" s="132"/>
      <c r="G94" s="143"/>
      <c r="H94" s="130"/>
    </row>
    <row r="95" spans="1:8">
      <c r="A95" s="129"/>
      <c r="B95" s="147"/>
      <c r="C95" s="82" t="s">
        <v>13</v>
      </c>
      <c r="D95" s="4">
        <v>3</v>
      </c>
      <c r="E95" s="174"/>
      <c r="F95" s="132"/>
      <c r="G95" s="144"/>
      <c r="H95" s="116"/>
    </row>
    <row r="96" spans="1:8" ht="27.6" customHeight="1">
      <c r="A96" s="127">
        <v>26</v>
      </c>
      <c r="B96" s="145" t="s">
        <v>125</v>
      </c>
      <c r="C96" s="82" t="s">
        <v>9</v>
      </c>
      <c r="D96" s="4">
        <v>1189</v>
      </c>
      <c r="E96" s="172" t="s">
        <v>126</v>
      </c>
      <c r="F96" s="132"/>
      <c r="G96" s="142" t="s">
        <v>88</v>
      </c>
      <c r="H96" s="115" t="s">
        <v>31</v>
      </c>
    </row>
    <row r="97" spans="1:8">
      <c r="A97" s="128"/>
      <c r="B97" s="146"/>
      <c r="C97" s="82" t="s">
        <v>15</v>
      </c>
      <c r="D97" s="4">
        <v>1</v>
      </c>
      <c r="E97" s="173"/>
      <c r="F97" s="132"/>
      <c r="G97" s="143"/>
      <c r="H97" s="130"/>
    </row>
    <row r="98" spans="1:8">
      <c r="A98" s="128"/>
      <c r="B98" s="146"/>
      <c r="C98" s="82" t="s">
        <v>7</v>
      </c>
      <c r="D98" s="4">
        <v>3</v>
      </c>
      <c r="E98" s="173"/>
      <c r="F98" s="132"/>
      <c r="G98" s="143"/>
      <c r="H98" s="130"/>
    </row>
    <row r="99" spans="1:8">
      <c r="A99" s="128"/>
      <c r="B99" s="146"/>
      <c r="C99" s="82" t="s">
        <v>13</v>
      </c>
      <c r="D99" s="4">
        <v>3</v>
      </c>
      <c r="E99" s="173"/>
      <c r="F99" s="132"/>
      <c r="G99" s="143"/>
      <c r="H99" s="130"/>
    </row>
    <row r="100" spans="1:8">
      <c r="A100" s="129"/>
      <c r="B100" s="147"/>
      <c r="C100" s="82" t="s">
        <v>22</v>
      </c>
      <c r="D100" s="103">
        <v>5.5515999999999996</v>
      </c>
      <c r="E100" s="174"/>
      <c r="F100" s="133"/>
      <c r="G100" s="144"/>
      <c r="H100" s="116"/>
    </row>
    <row r="101" spans="1:8">
      <c r="A101" s="41"/>
      <c r="B101" s="44" t="s">
        <v>10</v>
      </c>
      <c r="C101" s="99"/>
      <c r="D101" s="18">
        <f>SUM(D83+D84+D85+D87+D88+D89+D90+D91+D92+D93+D94+D95+D96+D97+D98+D99)</f>
        <v>6618</v>
      </c>
      <c r="E101" s="18"/>
      <c r="F101" s="18"/>
      <c r="G101" s="39"/>
      <c r="H101" s="49"/>
    </row>
    <row r="102" spans="1:8">
      <c r="A102" s="148" t="s">
        <v>78</v>
      </c>
      <c r="B102" s="151"/>
      <c r="C102" s="151"/>
      <c r="D102" s="151"/>
      <c r="E102" s="151"/>
      <c r="F102" s="151"/>
      <c r="G102" s="149"/>
      <c r="H102" s="65"/>
    </row>
    <row r="103" spans="1:8" ht="20.399999999999999" customHeight="1">
      <c r="A103" s="127">
        <v>27</v>
      </c>
      <c r="B103" s="127" t="s">
        <v>95</v>
      </c>
      <c r="C103" s="82" t="s">
        <v>9</v>
      </c>
      <c r="D103" s="4">
        <v>570</v>
      </c>
      <c r="E103" s="134">
        <v>26.2</v>
      </c>
      <c r="F103" s="137" t="s">
        <v>86</v>
      </c>
      <c r="G103" s="127" t="s">
        <v>85</v>
      </c>
      <c r="H103" s="115" t="s">
        <v>31</v>
      </c>
    </row>
    <row r="104" spans="1:8" ht="16.8" customHeight="1">
      <c r="A104" s="129"/>
      <c r="B104" s="129"/>
      <c r="C104" s="82" t="s">
        <v>7</v>
      </c>
      <c r="D104" s="4">
        <v>2</v>
      </c>
      <c r="E104" s="136"/>
      <c r="F104" s="138"/>
      <c r="G104" s="128"/>
      <c r="H104" s="130"/>
    </row>
    <row r="105" spans="1:8">
      <c r="A105" s="127">
        <v>28</v>
      </c>
      <c r="B105" s="127" t="s">
        <v>127</v>
      </c>
      <c r="C105" s="66" t="s">
        <v>9</v>
      </c>
      <c r="D105" s="4">
        <v>232</v>
      </c>
      <c r="E105" s="134">
        <v>19.600000000000001</v>
      </c>
      <c r="F105" s="138"/>
      <c r="G105" s="128"/>
      <c r="H105" s="130"/>
    </row>
    <row r="106" spans="1:8">
      <c r="A106" s="128"/>
      <c r="B106" s="128"/>
      <c r="C106" s="82" t="s">
        <v>81</v>
      </c>
      <c r="D106" s="4">
        <v>29</v>
      </c>
      <c r="E106" s="135"/>
      <c r="F106" s="138"/>
      <c r="G106" s="78"/>
      <c r="H106" s="130"/>
    </row>
    <row r="107" spans="1:8">
      <c r="A107" s="128"/>
      <c r="B107" s="128"/>
      <c r="C107" s="82" t="s">
        <v>7</v>
      </c>
      <c r="D107" s="4">
        <v>3</v>
      </c>
      <c r="E107" s="135"/>
      <c r="F107" s="138"/>
      <c r="G107" s="93"/>
      <c r="H107" s="130"/>
    </row>
    <row r="108" spans="1:8">
      <c r="A108" s="129"/>
      <c r="B108" s="129"/>
      <c r="C108" s="82" t="s">
        <v>13</v>
      </c>
      <c r="D108" s="4">
        <v>3</v>
      </c>
      <c r="E108" s="136"/>
      <c r="F108" s="139"/>
      <c r="G108" s="93"/>
      <c r="H108" s="116"/>
    </row>
    <row r="109" spans="1:8">
      <c r="A109" s="63"/>
      <c r="B109" s="62" t="s">
        <v>10</v>
      </c>
      <c r="C109" s="64"/>
      <c r="D109" s="18">
        <f>SUM(D103:D108)</f>
        <v>839</v>
      </c>
      <c r="E109" s="18"/>
      <c r="F109" s="18"/>
      <c r="G109" s="63"/>
      <c r="H109" s="49"/>
    </row>
    <row r="110" spans="1:8" ht="15" customHeight="1">
      <c r="A110" s="148" t="s">
        <v>23</v>
      </c>
      <c r="B110" s="151"/>
      <c r="C110" s="151"/>
      <c r="D110" s="151"/>
      <c r="E110" s="151"/>
      <c r="F110" s="151"/>
      <c r="G110" s="149"/>
      <c r="H110" s="49"/>
    </row>
    <row r="111" spans="1:8" ht="36.6" customHeight="1">
      <c r="A111" s="118">
        <v>29</v>
      </c>
      <c r="B111" s="117">
        <v>71</v>
      </c>
      <c r="C111" s="57" t="s">
        <v>71</v>
      </c>
      <c r="D111" s="21">
        <v>240</v>
      </c>
      <c r="E111" s="184" t="s">
        <v>141</v>
      </c>
      <c r="F111" s="184" t="s">
        <v>34</v>
      </c>
      <c r="G111" s="186" t="s">
        <v>77</v>
      </c>
      <c r="H111" s="115" t="s">
        <v>31</v>
      </c>
    </row>
    <row r="112" spans="1:8" ht="44.4" customHeight="1">
      <c r="A112" s="119"/>
      <c r="B112" s="117"/>
      <c r="C112" s="94" t="s">
        <v>7</v>
      </c>
      <c r="D112" s="21">
        <v>1</v>
      </c>
      <c r="E112" s="185"/>
      <c r="F112" s="185"/>
      <c r="G112" s="187"/>
      <c r="H112" s="116"/>
    </row>
    <row r="113" spans="1:8" ht="15" customHeight="1">
      <c r="A113" s="159" t="s">
        <v>10</v>
      </c>
      <c r="B113" s="159"/>
      <c r="C113" s="15"/>
      <c r="D113" s="20">
        <f>SUM(D111:D112)</f>
        <v>241</v>
      </c>
      <c r="E113" s="26"/>
      <c r="F113" s="26"/>
      <c r="G113" s="70"/>
      <c r="H113" s="49"/>
    </row>
    <row r="114" spans="1:8">
      <c r="A114" s="6"/>
      <c r="B114" s="3"/>
      <c r="C114" s="7"/>
      <c r="D114" s="46"/>
      <c r="E114" s="46"/>
      <c r="F114" s="46"/>
      <c r="G114" s="46"/>
      <c r="H114" s="49"/>
    </row>
    <row r="115" spans="1:8">
      <c r="A115" s="6"/>
      <c r="B115" s="3"/>
      <c r="C115" s="29" t="s">
        <v>25</v>
      </c>
      <c r="D115" s="107">
        <f>SUM(D19,D27,D37,D55,D81,D101,D109,D113)</f>
        <v>26517.4</v>
      </c>
      <c r="E115" s="8"/>
      <c r="F115" s="8"/>
      <c r="G115" s="46"/>
      <c r="H115" s="49"/>
    </row>
    <row r="116" spans="1:8" hidden="1">
      <c r="A116" s="6"/>
      <c r="B116" s="3"/>
      <c r="C116" s="7" t="s">
        <v>16</v>
      </c>
      <c r="D116" s="4"/>
      <c r="E116" s="4"/>
      <c r="F116" s="4"/>
      <c r="G116" s="46"/>
      <c r="H116" s="49"/>
    </row>
    <row r="117" spans="1:8" hidden="1">
      <c r="A117" s="6"/>
      <c r="B117" s="3"/>
      <c r="C117" s="7" t="s">
        <v>5</v>
      </c>
      <c r="D117" s="4"/>
      <c r="E117" s="4"/>
      <c r="F117" s="4"/>
      <c r="G117" s="46"/>
      <c r="H117" s="49"/>
    </row>
    <row r="118" spans="1:8" hidden="1">
      <c r="A118" s="6"/>
      <c r="B118" s="3"/>
      <c r="C118" s="7" t="s">
        <v>6</v>
      </c>
      <c r="D118" s="4"/>
      <c r="E118" s="4"/>
      <c r="F118" s="4"/>
      <c r="G118" s="46"/>
      <c r="H118" s="49"/>
    </row>
    <row r="119" spans="1:8" hidden="1">
      <c r="A119" s="6"/>
      <c r="B119" s="3"/>
      <c r="C119" s="7" t="s">
        <v>9</v>
      </c>
      <c r="D119" s="4"/>
      <c r="E119" s="4"/>
      <c r="F119" s="4"/>
      <c r="G119" s="46"/>
      <c r="H119" s="49"/>
    </row>
    <row r="120" spans="1:8" hidden="1">
      <c r="A120" s="6"/>
      <c r="B120" s="3"/>
      <c r="C120" s="7" t="s">
        <v>15</v>
      </c>
      <c r="D120" s="4"/>
      <c r="E120" s="4"/>
      <c r="F120" s="4"/>
      <c r="G120" s="46"/>
      <c r="H120" s="49"/>
    </row>
    <row r="121" spans="1:8" hidden="1">
      <c r="A121" s="6"/>
      <c r="B121" s="3"/>
      <c r="C121" s="7" t="s">
        <v>19</v>
      </c>
      <c r="D121" s="4"/>
      <c r="E121" s="4"/>
      <c r="F121" s="4"/>
      <c r="G121" s="46"/>
      <c r="H121" s="49"/>
    </row>
    <row r="122" spans="1:8" hidden="1">
      <c r="A122" s="6"/>
      <c r="B122" s="3"/>
      <c r="C122" s="7" t="s">
        <v>17</v>
      </c>
      <c r="D122" s="4"/>
      <c r="E122" s="4"/>
      <c r="F122" s="4"/>
      <c r="G122" s="46"/>
      <c r="H122" s="49"/>
    </row>
    <row r="123" spans="1:8" hidden="1">
      <c r="A123" s="6"/>
      <c r="B123" s="3"/>
      <c r="C123" s="7" t="s">
        <v>7</v>
      </c>
      <c r="D123" s="4"/>
      <c r="E123" s="4"/>
      <c r="F123" s="4"/>
      <c r="G123" s="46"/>
      <c r="H123" s="49"/>
    </row>
    <row r="124" spans="1:8" hidden="1">
      <c r="A124" s="6"/>
      <c r="B124" s="3"/>
      <c r="C124" s="7" t="s">
        <v>13</v>
      </c>
      <c r="D124" s="28"/>
      <c r="E124" s="4"/>
      <c r="F124" s="4"/>
      <c r="G124" s="46"/>
      <c r="H124" s="49"/>
    </row>
    <row r="125" spans="1:8" hidden="1">
      <c r="A125" s="6"/>
      <c r="B125" s="3"/>
      <c r="C125" s="7" t="s">
        <v>24</v>
      </c>
      <c r="D125" s="4"/>
      <c r="E125" s="4"/>
      <c r="F125" s="4"/>
      <c r="G125" s="46"/>
      <c r="H125" s="49"/>
    </row>
    <row r="126" spans="1:8" hidden="1">
      <c r="A126" s="6"/>
      <c r="B126" s="3"/>
      <c r="C126" s="7" t="s">
        <v>22</v>
      </c>
      <c r="D126" s="4"/>
      <c r="E126" s="4"/>
      <c r="F126" s="4"/>
      <c r="G126" s="46"/>
      <c r="H126" s="49"/>
    </row>
    <row r="127" spans="1:8" hidden="1">
      <c r="A127" s="6"/>
      <c r="B127" s="3"/>
      <c r="C127" s="7" t="s">
        <v>16</v>
      </c>
      <c r="D127" s="112">
        <f>SUM(D15+D17+D18+D111+D26)</f>
        <v>1031</v>
      </c>
      <c r="E127" s="4"/>
      <c r="F127" s="4"/>
      <c r="G127" s="82"/>
      <c r="H127" s="49"/>
    </row>
    <row r="128" spans="1:8" hidden="1">
      <c r="A128" s="6"/>
      <c r="B128" s="3"/>
      <c r="C128" s="7" t="s">
        <v>5</v>
      </c>
      <c r="D128" s="89">
        <v>0</v>
      </c>
      <c r="E128" s="8"/>
      <c r="F128" s="8"/>
      <c r="G128" s="82"/>
      <c r="H128" s="49"/>
    </row>
    <row r="129" spans="1:8" hidden="1">
      <c r="A129" s="88"/>
      <c r="B129" s="88"/>
      <c r="C129" s="90" t="s">
        <v>6</v>
      </c>
      <c r="D129" s="111">
        <f>SUM(D10+D21+D24+D39+D46+D51+D63+D72+D76+D69)</f>
        <v>5492.2</v>
      </c>
      <c r="E129" s="88"/>
      <c r="F129" s="88"/>
      <c r="G129" s="88"/>
      <c r="H129" s="88"/>
    </row>
    <row r="130" spans="1:8" hidden="1">
      <c r="A130" s="88"/>
      <c r="B130" s="88"/>
      <c r="C130" s="90" t="s">
        <v>9</v>
      </c>
      <c r="D130" s="108">
        <f>SUM(D9+D29+D30+D32+D34+D36+D40+D41+D45+D47+D50+D57+D62+D68+D71+D75+D83+D87+D91+D96+D103+D105+D23)</f>
        <v>19419.3</v>
      </c>
      <c r="E130" s="88"/>
      <c r="F130" s="88"/>
      <c r="G130" s="88"/>
      <c r="H130" s="88"/>
    </row>
    <row r="131" spans="1:8" hidden="1">
      <c r="A131" s="88"/>
      <c r="B131" s="88"/>
      <c r="C131" s="90" t="s">
        <v>24</v>
      </c>
      <c r="D131" s="108">
        <f>SUM(D25+D42)</f>
        <v>8</v>
      </c>
      <c r="E131" s="88"/>
      <c r="F131" s="88"/>
      <c r="G131" s="88"/>
      <c r="H131" s="88"/>
    </row>
    <row r="132" spans="1:8" hidden="1">
      <c r="A132" s="88"/>
      <c r="B132" s="88"/>
      <c r="C132" s="90" t="s">
        <v>15</v>
      </c>
      <c r="D132" s="108">
        <f>SUM(D48+D52+D12+D43+D73+D78+D93+D97)</f>
        <v>54.5</v>
      </c>
      <c r="E132" s="88"/>
      <c r="F132" s="88"/>
      <c r="G132" s="88"/>
      <c r="H132" s="88"/>
    </row>
    <row r="133" spans="1:8" hidden="1">
      <c r="A133" s="88"/>
      <c r="B133" s="88"/>
      <c r="C133" s="90" t="s">
        <v>19</v>
      </c>
      <c r="D133" s="110">
        <f>SUM(D65+D11+D77+D92+D106+D89)</f>
        <v>88</v>
      </c>
      <c r="E133" s="88"/>
      <c r="F133" s="88"/>
      <c r="G133" s="88"/>
      <c r="H133" s="88"/>
    </row>
    <row r="134" spans="1:8" hidden="1">
      <c r="A134" s="88"/>
      <c r="B134" s="88"/>
      <c r="C134" s="90" t="s">
        <v>17</v>
      </c>
      <c r="D134" s="109">
        <f>SUM(D58+D64+D85)</f>
        <v>140</v>
      </c>
      <c r="E134" s="88"/>
      <c r="F134" s="88"/>
      <c r="G134" s="88"/>
      <c r="H134" s="88"/>
    </row>
    <row r="135" spans="1:8" hidden="1">
      <c r="A135" s="88"/>
      <c r="B135" s="88"/>
      <c r="C135" s="90" t="s">
        <v>7</v>
      </c>
      <c r="D135" s="108">
        <f>SUM(D16+D35+D49+D53+D59+D66+D104+D107+D13+D22+D33+D70+D74+D79+D84+D88+D94+D98+D112)</f>
        <v>65.400000000000006</v>
      </c>
      <c r="E135" s="88"/>
      <c r="F135" s="88"/>
      <c r="G135" s="88"/>
      <c r="H135" s="88"/>
    </row>
    <row r="136" spans="1:8" hidden="1">
      <c r="A136" s="88"/>
      <c r="B136" s="88"/>
      <c r="C136" s="90" t="s">
        <v>13</v>
      </c>
      <c r="D136" s="108">
        <f>SUM(D14+D54+D60+D31+D44+D90+D95+D99+D108)</f>
        <v>219</v>
      </c>
      <c r="E136" s="88"/>
      <c r="F136" s="88"/>
      <c r="G136" s="88"/>
      <c r="H136" s="88"/>
    </row>
    <row r="137" spans="1:8" hidden="1">
      <c r="C137" s="113" t="s">
        <v>22</v>
      </c>
      <c r="D137" s="114">
        <f>SUM(D61+D67+D80+D86+D100)</f>
        <v>290.55160000000001</v>
      </c>
    </row>
  </sheetData>
  <mergeCells count="115">
    <mergeCell ref="A113:B113"/>
    <mergeCell ref="A82:G82"/>
    <mergeCell ref="A45:A46"/>
    <mergeCell ref="A47:A49"/>
    <mergeCell ref="B45:B46"/>
    <mergeCell ref="B47:B49"/>
    <mergeCell ref="A110:G110"/>
    <mergeCell ref="F39:F54"/>
    <mergeCell ref="E111:E112"/>
    <mergeCell ref="F111:F112"/>
    <mergeCell ref="G111:G112"/>
    <mergeCell ref="B62:B67"/>
    <mergeCell ref="A62:A67"/>
    <mergeCell ref="A103:A104"/>
    <mergeCell ref="B103:B104"/>
    <mergeCell ref="E103:E104"/>
    <mergeCell ref="E39:E40"/>
    <mergeCell ref="B39:B40"/>
    <mergeCell ref="A81:B81"/>
    <mergeCell ref="E41:E44"/>
    <mergeCell ref="B41:B44"/>
    <mergeCell ref="A41:A44"/>
    <mergeCell ref="J60:M65"/>
    <mergeCell ref="E91:E95"/>
    <mergeCell ref="G96:G100"/>
    <mergeCell ref="H96:H100"/>
    <mergeCell ref="B96:B100"/>
    <mergeCell ref="A96:A100"/>
    <mergeCell ref="E96:E100"/>
    <mergeCell ref="H39:H54"/>
    <mergeCell ref="A56:G56"/>
    <mergeCell ref="A39:A40"/>
    <mergeCell ref="F57:F80"/>
    <mergeCell ref="F83:F100"/>
    <mergeCell ref="B68:B70"/>
    <mergeCell ref="A68:A70"/>
    <mergeCell ref="E68:E70"/>
    <mergeCell ref="E21:E22"/>
    <mergeCell ref="B23:B25"/>
    <mergeCell ref="A21:A22"/>
    <mergeCell ref="A23:A25"/>
    <mergeCell ref="E23:E25"/>
    <mergeCell ref="G21:G25"/>
    <mergeCell ref="E30:E31"/>
    <mergeCell ref="B30:B31"/>
    <mergeCell ref="A30:A31"/>
    <mergeCell ref="A1:H5"/>
    <mergeCell ref="A15:A16"/>
    <mergeCell ref="B15:B16"/>
    <mergeCell ref="H21:H26"/>
    <mergeCell ref="F21:F26"/>
    <mergeCell ref="H29:H36"/>
    <mergeCell ref="A9:A14"/>
    <mergeCell ref="G9:G14"/>
    <mergeCell ref="B9:B14"/>
    <mergeCell ref="A6:H6"/>
    <mergeCell ref="E34:E35"/>
    <mergeCell ref="A28:G28"/>
    <mergeCell ref="A34:A35"/>
    <mergeCell ref="B34:B35"/>
    <mergeCell ref="A8:G8"/>
    <mergeCell ref="E15:E16"/>
    <mergeCell ref="A20:H20"/>
    <mergeCell ref="F29:F36"/>
    <mergeCell ref="F9:F18"/>
    <mergeCell ref="G15:G18"/>
    <mergeCell ref="H9:H18"/>
    <mergeCell ref="B21:B22"/>
    <mergeCell ref="G29:G32"/>
    <mergeCell ref="E9:E14"/>
    <mergeCell ref="E32:E33"/>
    <mergeCell ref="B32:B33"/>
    <mergeCell ref="A32:A33"/>
    <mergeCell ref="G34:G36"/>
    <mergeCell ref="B83:B86"/>
    <mergeCell ref="A83:A86"/>
    <mergeCell ref="E83:E86"/>
    <mergeCell ref="G83:G86"/>
    <mergeCell ref="G87:G95"/>
    <mergeCell ref="B91:B95"/>
    <mergeCell ref="A91:A95"/>
    <mergeCell ref="E87:E90"/>
    <mergeCell ref="B87:B90"/>
    <mergeCell ref="A87:A90"/>
    <mergeCell ref="E62:E67"/>
    <mergeCell ref="A55:B55"/>
    <mergeCell ref="E47:E49"/>
    <mergeCell ref="E50:E54"/>
    <mergeCell ref="B50:B54"/>
    <mergeCell ref="A50:A54"/>
    <mergeCell ref="G39:G54"/>
    <mergeCell ref="E45:E46"/>
    <mergeCell ref="A38:G38"/>
    <mergeCell ref="H111:H112"/>
    <mergeCell ref="B111:B112"/>
    <mergeCell ref="A111:A112"/>
    <mergeCell ref="B75:B80"/>
    <mergeCell ref="A75:A80"/>
    <mergeCell ref="E75:E80"/>
    <mergeCell ref="G57:G80"/>
    <mergeCell ref="B71:B74"/>
    <mergeCell ref="A71:A74"/>
    <mergeCell ref="E71:E74"/>
    <mergeCell ref="H57:H80"/>
    <mergeCell ref="E57:E61"/>
    <mergeCell ref="B57:B61"/>
    <mergeCell ref="A57:A61"/>
    <mergeCell ref="H83:H95"/>
    <mergeCell ref="B105:B108"/>
    <mergeCell ref="A105:A108"/>
    <mergeCell ref="E105:E108"/>
    <mergeCell ref="F103:F108"/>
    <mergeCell ref="H103:H108"/>
    <mergeCell ref="A102:G102"/>
    <mergeCell ref="G103:G105"/>
  </mergeCells>
  <pageMargins left="1.23" right="0.70866141732283472" top="0.39370078740157483" bottom="0.55118110236220474" header="0.19685039370078741" footer="0.19685039370078741"/>
  <pageSetup paperSize="9" scale="75" orientation="landscape" horizontalDpi="180" verticalDpi="180" r:id="rId1"/>
  <rowBreaks count="2" manualBreakCount="2">
    <brk id="37" max="8" man="1"/>
    <brk id="81" max="8" man="1"/>
  </rowBreaks>
  <legacyDrawing r:id="rId2"/>
</worksheet>
</file>

<file path=xl/worksheets/sheet2.xml><?xml version="1.0" encoding="utf-8"?>
<worksheet xmlns="http://schemas.openxmlformats.org/spreadsheetml/2006/main" xmlns:r="http://schemas.openxmlformats.org/officeDocument/2006/relationships">
  <dimension ref="A1:H116"/>
  <sheetViews>
    <sheetView tabSelected="1" zoomScale="80" zoomScaleNormal="80" workbookViewId="0">
      <selection activeCell="C121" sqref="C121"/>
    </sheetView>
  </sheetViews>
  <sheetFormatPr defaultRowHeight="14.4"/>
  <cols>
    <col min="2" max="3" width="25.5546875" customWidth="1"/>
    <col min="4" max="4" width="10.33203125" customWidth="1"/>
    <col min="5" max="5" width="10.6640625" customWidth="1"/>
    <col min="7" max="7" width="16.88671875" customWidth="1"/>
    <col min="8" max="8" width="17.44140625" customWidth="1"/>
  </cols>
  <sheetData>
    <row r="1" spans="1:8" ht="36" customHeight="1">
      <c r="A1" s="206" t="s">
        <v>146</v>
      </c>
      <c r="B1" s="207"/>
      <c r="C1" s="207"/>
      <c r="D1" s="207"/>
      <c r="E1" s="207"/>
      <c r="F1" s="207"/>
      <c r="G1" s="207"/>
      <c r="H1" s="207"/>
    </row>
    <row r="2" spans="1:8" ht="31.8" customHeight="1">
      <c r="A2" s="207"/>
      <c r="B2" s="207"/>
      <c r="C2" s="207"/>
      <c r="D2" s="207"/>
      <c r="E2" s="207"/>
      <c r="F2" s="207"/>
      <c r="G2" s="207"/>
      <c r="H2" s="207"/>
    </row>
    <row r="3" spans="1:8" ht="31.8" customHeight="1">
      <c r="A3" s="207"/>
      <c r="B3" s="207"/>
      <c r="C3" s="207"/>
      <c r="D3" s="207"/>
      <c r="E3" s="207"/>
      <c r="F3" s="207"/>
      <c r="G3" s="207"/>
      <c r="H3" s="207"/>
    </row>
    <row r="4" spans="1:8" ht="29.4" customHeight="1">
      <c r="A4" s="207"/>
      <c r="B4" s="207"/>
      <c r="C4" s="207"/>
      <c r="D4" s="207"/>
      <c r="E4" s="207"/>
      <c r="F4" s="207"/>
      <c r="G4" s="207"/>
      <c r="H4" s="207"/>
    </row>
    <row r="5" spans="1:8" ht="55.95" customHeight="1">
      <c r="A5" s="37" t="s">
        <v>36</v>
      </c>
      <c r="B5" s="36" t="s">
        <v>37</v>
      </c>
      <c r="C5" s="37" t="s">
        <v>38</v>
      </c>
      <c r="D5" s="37" t="s">
        <v>39</v>
      </c>
      <c r="E5" s="38" t="s">
        <v>40</v>
      </c>
      <c r="F5" s="37" t="s">
        <v>41</v>
      </c>
      <c r="G5" s="37" t="s">
        <v>42</v>
      </c>
      <c r="H5" s="37" t="s">
        <v>43</v>
      </c>
    </row>
    <row r="6" spans="1:8" ht="14.4" customHeight="1">
      <c r="A6" s="159" t="s">
        <v>61</v>
      </c>
      <c r="B6" s="159"/>
      <c r="C6" s="159"/>
      <c r="D6" s="159"/>
      <c r="E6" s="159"/>
      <c r="F6" s="159"/>
      <c r="G6" s="159"/>
      <c r="H6" s="159"/>
    </row>
    <row r="7" spans="1:8">
      <c r="A7" s="127">
        <v>1</v>
      </c>
      <c r="B7" s="140" t="s">
        <v>130</v>
      </c>
      <c r="C7" s="31" t="s">
        <v>44</v>
      </c>
      <c r="D7" s="32">
        <v>97</v>
      </c>
      <c r="E7" s="155">
        <v>21.5</v>
      </c>
      <c r="F7" s="155" t="s">
        <v>52</v>
      </c>
      <c r="G7" s="127" t="s">
        <v>54</v>
      </c>
      <c r="H7" s="115" t="s">
        <v>53</v>
      </c>
    </row>
    <row r="8" spans="1:8">
      <c r="A8" s="128"/>
      <c r="B8" s="150"/>
      <c r="C8" s="31" t="s">
        <v>45</v>
      </c>
      <c r="D8" s="32">
        <v>82</v>
      </c>
      <c r="E8" s="156"/>
      <c r="F8" s="156"/>
      <c r="G8" s="128"/>
      <c r="H8" s="130"/>
    </row>
    <row r="9" spans="1:8">
      <c r="A9" s="128"/>
      <c r="B9" s="150"/>
      <c r="C9" s="31" t="s">
        <v>49</v>
      </c>
      <c r="D9" s="32">
        <v>31</v>
      </c>
      <c r="E9" s="156"/>
      <c r="F9" s="156"/>
      <c r="G9" s="128"/>
      <c r="H9" s="130"/>
    </row>
    <row r="10" spans="1:8">
      <c r="A10" s="128"/>
      <c r="B10" s="150"/>
      <c r="C10" s="31" t="s">
        <v>48</v>
      </c>
      <c r="D10" s="101">
        <v>0.5</v>
      </c>
      <c r="E10" s="156"/>
      <c r="F10" s="156"/>
      <c r="G10" s="128"/>
      <c r="H10" s="130"/>
    </row>
    <row r="11" spans="1:8">
      <c r="A11" s="128"/>
      <c r="B11" s="150"/>
      <c r="C11" s="31" t="s">
        <v>46</v>
      </c>
      <c r="D11" s="32">
        <v>1</v>
      </c>
      <c r="E11" s="156"/>
      <c r="F11" s="156"/>
      <c r="G11" s="128"/>
      <c r="H11" s="130"/>
    </row>
    <row r="12" spans="1:8">
      <c r="A12" s="128"/>
      <c r="B12" s="150"/>
      <c r="C12" s="31" t="s">
        <v>50</v>
      </c>
      <c r="D12" s="32">
        <v>9</v>
      </c>
      <c r="E12" s="156"/>
      <c r="F12" s="156"/>
      <c r="G12" s="128"/>
      <c r="H12" s="130"/>
    </row>
    <row r="13" spans="1:8">
      <c r="A13" s="123">
        <v>2</v>
      </c>
      <c r="B13" s="194" t="s">
        <v>99</v>
      </c>
      <c r="C13" s="31" t="s">
        <v>47</v>
      </c>
      <c r="D13" s="32">
        <v>577</v>
      </c>
      <c r="E13" s="140" t="s">
        <v>80</v>
      </c>
      <c r="F13" s="156"/>
      <c r="G13" s="127" t="s">
        <v>55</v>
      </c>
      <c r="H13" s="130"/>
    </row>
    <row r="14" spans="1:8">
      <c r="A14" s="123"/>
      <c r="B14" s="194"/>
      <c r="C14" s="31" t="s">
        <v>46</v>
      </c>
      <c r="D14" s="32">
        <v>1</v>
      </c>
      <c r="E14" s="150"/>
      <c r="F14" s="156"/>
      <c r="G14" s="128"/>
      <c r="H14" s="130"/>
    </row>
    <row r="15" spans="1:8">
      <c r="A15" s="41">
        <v>3</v>
      </c>
      <c r="B15" s="47">
        <v>24</v>
      </c>
      <c r="C15" s="31" t="s">
        <v>47</v>
      </c>
      <c r="D15" s="32">
        <v>90</v>
      </c>
      <c r="E15" s="43" t="s">
        <v>27</v>
      </c>
      <c r="F15" s="156"/>
      <c r="G15" s="128"/>
      <c r="H15" s="130"/>
    </row>
    <row r="16" spans="1:8">
      <c r="A16" s="41">
        <v>4</v>
      </c>
      <c r="B16" s="47">
        <v>24</v>
      </c>
      <c r="C16" s="31" t="s">
        <v>47</v>
      </c>
      <c r="D16" s="32">
        <v>54</v>
      </c>
      <c r="E16" s="43" t="s">
        <v>27</v>
      </c>
      <c r="F16" s="156"/>
      <c r="G16" s="128"/>
      <c r="H16" s="130"/>
    </row>
    <row r="17" spans="1:8">
      <c r="A17" s="41"/>
      <c r="B17" s="1" t="s">
        <v>68</v>
      </c>
      <c r="C17" s="16"/>
      <c r="D17" s="105">
        <f>SUM(D7:D16)</f>
        <v>942.5</v>
      </c>
      <c r="E17" s="23"/>
      <c r="F17" s="157"/>
      <c r="G17" s="39"/>
      <c r="H17" s="116"/>
    </row>
    <row r="18" spans="1:8" ht="14.4" customHeight="1">
      <c r="A18" s="159" t="s">
        <v>62</v>
      </c>
      <c r="B18" s="159"/>
      <c r="C18" s="159"/>
      <c r="D18" s="159"/>
      <c r="E18" s="159"/>
      <c r="F18" s="159"/>
      <c r="G18" s="159"/>
      <c r="H18" s="159"/>
    </row>
    <row r="19" spans="1:8" ht="14.4" customHeight="1">
      <c r="A19" s="188">
        <v>5</v>
      </c>
      <c r="B19" s="180" t="s">
        <v>75</v>
      </c>
      <c r="C19" s="33" t="s">
        <v>45</v>
      </c>
      <c r="D19" s="33">
        <v>25.2</v>
      </c>
      <c r="E19" s="142">
        <v>18.7</v>
      </c>
      <c r="F19" s="117" t="s">
        <v>52</v>
      </c>
      <c r="G19" s="198" t="s">
        <v>56</v>
      </c>
      <c r="H19" s="115" t="s">
        <v>53</v>
      </c>
    </row>
    <row r="20" spans="1:8">
      <c r="A20" s="190"/>
      <c r="B20" s="182"/>
      <c r="C20" s="100" t="s">
        <v>46</v>
      </c>
      <c r="D20" s="100">
        <v>0.2</v>
      </c>
      <c r="E20" s="144"/>
      <c r="F20" s="117"/>
      <c r="G20" s="208"/>
      <c r="H20" s="130"/>
    </row>
    <row r="21" spans="1:8" ht="14.4" customHeight="1">
      <c r="A21" s="127">
        <v>6</v>
      </c>
      <c r="B21" s="180" t="s">
        <v>131</v>
      </c>
      <c r="C21" s="100" t="s">
        <v>44</v>
      </c>
      <c r="D21" s="33">
        <v>1</v>
      </c>
      <c r="E21" s="142">
        <v>19.8</v>
      </c>
      <c r="F21" s="117"/>
      <c r="G21" s="208"/>
      <c r="H21" s="130"/>
    </row>
    <row r="22" spans="1:8" ht="14.4" customHeight="1">
      <c r="A22" s="128"/>
      <c r="B22" s="181"/>
      <c r="C22" s="100" t="s">
        <v>45</v>
      </c>
      <c r="D22" s="100">
        <v>101</v>
      </c>
      <c r="E22" s="143"/>
      <c r="F22" s="117"/>
      <c r="G22" s="208"/>
      <c r="H22" s="130"/>
    </row>
    <row r="23" spans="1:8" ht="14.4" customHeight="1">
      <c r="A23" s="129"/>
      <c r="B23" s="182"/>
      <c r="C23" s="100" t="s">
        <v>132</v>
      </c>
      <c r="D23" s="100">
        <v>2</v>
      </c>
      <c r="E23" s="144"/>
      <c r="F23" s="117"/>
      <c r="G23" s="199"/>
      <c r="H23" s="130"/>
    </row>
    <row r="24" spans="1:8" ht="27.6">
      <c r="A24" s="41">
        <v>7</v>
      </c>
      <c r="B24" s="83" t="s">
        <v>100</v>
      </c>
      <c r="C24" s="42" t="s">
        <v>47</v>
      </c>
      <c r="D24" s="42">
        <v>70</v>
      </c>
      <c r="E24" s="42">
        <v>50.4</v>
      </c>
      <c r="F24" s="117"/>
      <c r="G24" s="86" t="s">
        <v>101</v>
      </c>
      <c r="H24" s="130"/>
    </row>
    <row r="25" spans="1:8">
      <c r="A25" s="148" t="s">
        <v>68</v>
      </c>
      <c r="B25" s="149"/>
      <c r="C25" s="16"/>
      <c r="D25" s="105">
        <f>SUM(D19:D24)</f>
        <v>199.4</v>
      </c>
      <c r="E25" s="23"/>
      <c r="F25" s="23"/>
      <c r="G25" s="48"/>
      <c r="H25" s="49"/>
    </row>
    <row r="26" spans="1:8" ht="14.4" customHeight="1">
      <c r="A26" s="159" t="s">
        <v>63</v>
      </c>
      <c r="B26" s="160"/>
      <c r="C26" s="160"/>
      <c r="D26" s="160"/>
      <c r="E26" s="160"/>
      <c r="F26" s="160"/>
      <c r="G26" s="160"/>
      <c r="H26" s="160"/>
    </row>
    <row r="27" spans="1:8" ht="14.4" customHeight="1">
      <c r="A27" s="77">
        <v>8</v>
      </c>
      <c r="B27" s="59" t="s">
        <v>72</v>
      </c>
      <c r="C27" s="22" t="s">
        <v>44</v>
      </c>
      <c r="D27" s="22">
        <v>145</v>
      </c>
      <c r="E27" s="80">
        <v>71.400000000000006</v>
      </c>
      <c r="F27" s="162" t="s">
        <v>52</v>
      </c>
      <c r="G27" s="127" t="s">
        <v>57</v>
      </c>
      <c r="H27" s="115" t="s">
        <v>53</v>
      </c>
    </row>
    <row r="28" spans="1:8">
      <c r="A28" s="127">
        <v>9</v>
      </c>
      <c r="B28" s="140" t="s">
        <v>102</v>
      </c>
      <c r="C28" s="5" t="s">
        <v>44</v>
      </c>
      <c r="D28" s="2">
        <v>104</v>
      </c>
      <c r="E28" s="131" t="s">
        <v>115</v>
      </c>
      <c r="F28" s="163"/>
      <c r="G28" s="128"/>
      <c r="H28" s="130"/>
    </row>
    <row r="29" spans="1:8">
      <c r="A29" s="129"/>
      <c r="B29" s="141"/>
      <c r="C29" s="5" t="s">
        <v>50</v>
      </c>
      <c r="D29" s="2">
        <v>10</v>
      </c>
      <c r="E29" s="133"/>
      <c r="F29" s="163"/>
      <c r="G29" s="128"/>
      <c r="H29" s="130"/>
    </row>
    <row r="30" spans="1:8" ht="14.4" customHeight="1">
      <c r="A30" s="127">
        <v>10</v>
      </c>
      <c r="B30" s="140" t="s">
        <v>116</v>
      </c>
      <c r="C30" s="3" t="s">
        <v>44</v>
      </c>
      <c r="D30" s="2">
        <v>460</v>
      </c>
      <c r="E30" s="131" t="s">
        <v>117</v>
      </c>
      <c r="F30" s="163"/>
      <c r="G30" s="128"/>
      <c r="H30" s="130"/>
    </row>
    <row r="31" spans="1:8" ht="14.4" customHeight="1">
      <c r="A31" s="129"/>
      <c r="B31" s="141"/>
      <c r="C31" s="3" t="s">
        <v>46</v>
      </c>
      <c r="D31" s="2">
        <v>1</v>
      </c>
      <c r="E31" s="133"/>
      <c r="F31" s="163"/>
      <c r="G31" s="129"/>
      <c r="H31" s="130"/>
    </row>
    <row r="32" spans="1:8" ht="14.4" customHeight="1">
      <c r="A32" s="123">
        <v>11</v>
      </c>
      <c r="B32" s="123" t="s">
        <v>118</v>
      </c>
      <c r="C32" s="41" t="s">
        <v>44</v>
      </c>
      <c r="D32" s="102">
        <v>53.3</v>
      </c>
      <c r="E32" s="131" t="s">
        <v>119</v>
      </c>
      <c r="F32" s="163"/>
      <c r="G32" s="127" t="s">
        <v>58</v>
      </c>
      <c r="H32" s="130"/>
    </row>
    <row r="33" spans="1:8">
      <c r="A33" s="123"/>
      <c r="B33" s="123"/>
      <c r="C33" s="41" t="s">
        <v>46</v>
      </c>
      <c r="D33" s="102">
        <v>0.2</v>
      </c>
      <c r="E33" s="132"/>
      <c r="F33" s="163"/>
      <c r="G33" s="128"/>
      <c r="H33" s="130"/>
    </row>
    <row r="34" spans="1:8">
      <c r="A34" s="76">
        <v>12</v>
      </c>
      <c r="B34" s="76">
        <v>46</v>
      </c>
      <c r="C34" s="3" t="s">
        <v>44</v>
      </c>
      <c r="D34" s="2">
        <v>335</v>
      </c>
      <c r="E34" s="98" t="s">
        <v>120</v>
      </c>
      <c r="F34" s="164"/>
      <c r="G34" s="129"/>
      <c r="H34" s="116"/>
    </row>
    <row r="35" spans="1:8">
      <c r="A35" s="148" t="s">
        <v>68</v>
      </c>
      <c r="B35" s="149"/>
      <c r="C35" s="44"/>
      <c r="D35" s="105">
        <f>SUM(D27:D34)</f>
        <v>1108.5</v>
      </c>
      <c r="E35" s="23"/>
      <c r="F35" s="23"/>
      <c r="G35" s="39"/>
      <c r="H35" s="49"/>
    </row>
    <row r="36" spans="1:8" ht="14.4" customHeight="1">
      <c r="A36" s="161" t="s">
        <v>64</v>
      </c>
      <c r="B36" s="161"/>
      <c r="C36" s="161"/>
      <c r="D36" s="161"/>
      <c r="E36" s="161"/>
      <c r="F36" s="161"/>
      <c r="G36" s="161"/>
      <c r="H36" s="161"/>
    </row>
    <row r="37" spans="1:8" ht="14.4" customHeight="1">
      <c r="A37" s="127">
        <v>13</v>
      </c>
      <c r="B37" s="131" t="s">
        <v>103</v>
      </c>
      <c r="C37" s="87" t="s">
        <v>45</v>
      </c>
      <c r="D37" s="87">
        <v>103</v>
      </c>
      <c r="E37" s="127">
        <v>25.6</v>
      </c>
      <c r="F37" s="209" t="s">
        <v>52</v>
      </c>
      <c r="G37" s="123" t="s">
        <v>59</v>
      </c>
      <c r="H37" s="115" t="s">
        <v>53</v>
      </c>
    </row>
    <row r="38" spans="1:8" ht="14.4" customHeight="1">
      <c r="A38" s="129"/>
      <c r="B38" s="133"/>
      <c r="C38" s="87" t="s">
        <v>44</v>
      </c>
      <c r="D38" s="87">
        <v>73</v>
      </c>
      <c r="E38" s="129"/>
      <c r="F38" s="209"/>
      <c r="G38" s="123"/>
      <c r="H38" s="130"/>
    </row>
    <row r="39" spans="1:8" ht="14.4" customHeight="1">
      <c r="A39" s="127">
        <v>14</v>
      </c>
      <c r="B39" s="140" t="s">
        <v>104</v>
      </c>
      <c r="C39" s="31" t="s">
        <v>44</v>
      </c>
      <c r="D39" s="32">
        <v>459</v>
      </c>
      <c r="E39" s="140" t="s">
        <v>133</v>
      </c>
      <c r="F39" s="209"/>
      <c r="G39" s="123"/>
      <c r="H39" s="130"/>
    </row>
    <row r="40" spans="1:8" ht="14.4" customHeight="1">
      <c r="A40" s="128"/>
      <c r="B40" s="150"/>
      <c r="C40" s="31" t="s">
        <v>132</v>
      </c>
      <c r="D40" s="32">
        <v>6</v>
      </c>
      <c r="E40" s="150"/>
      <c r="F40" s="209"/>
      <c r="G40" s="123"/>
      <c r="H40" s="130"/>
    </row>
    <row r="41" spans="1:8" ht="14.4" customHeight="1">
      <c r="A41" s="128"/>
      <c r="B41" s="150"/>
      <c r="C41" s="31" t="s">
        <v>48</v>
      </c>
      <c r="D41" s="32">
        <v>4</v>
      </c>
      <c r="E41" s="150"/>
      <c r="F41" s="209"/>
      <c r="G41" s="123"/>
      <c r="H41" s="130"/>
    </row>
    <row r="42" spans="1:8" ht="14.4" customHeight="1">
      <c r="A42" s="129"/>
      <c r="B42" s="141"/>
      <c r="C42" s="31" t="s">
        <v>50</v>
      </c>
      <c r="D42" s="32">
        <v>1</v>
      </c>
      <c r="E42" s="141"/>
      <c r="F42" s="209"/>
      <c r="G42" s="123"/>
      <c r="H42" s="130"/>
    </row>
    <row r="43" spans="1:8" ht="14.4" customHeight="1">
      <c r="A43" s="127">
        <v>15</v>
      </c>
      <c r="B43" s="142" t="s">
        <v>92</v>
      </c>
      <c r="C43" s="34" t="s">
        <v>44</v>
      </c>
      <c r="D43" s="34">
        <v>4</v>
      </c>
      <c r="E43" s="180">
        <v>40.6</v>
      </c>
      <c r="F43" s="209"/>
      <c r="G43" s="123"/>
      <c r="H43" s="130"/>
    </row>
    <row r="44" spans="1:8">
      <c r="A44" s="129"/>
      <c r="B44" s="144"/>
      <c r="C44" s="34" t="s">
        <v>45</v>
      </c>
      <c r="D44" s="34">
        <v>608</v>
      </c>
      <c r="E44" s="182"/>
      <c r="F44" s="209"/>
      <c r="G44" s="123"/>
      <c r="H44" s="130"/>
    </row>
    <row r="45" spans="1:8">
      <c r="A45" s="127">
        <v>16</v>
      </c>
      <c r="B45" s="142" t="s">
        <v>93</v>
      </c>
      <c r="C45" s="34" t="s">
        <v>44</v>
      </c>
      <c r="D45" s="34">
        <v>560</v>
      </c>
      <c r="E45" s="180" t="s">
        <v>30</v>
      </c>
      <c r="F45" s="209"/>
      <c r="G45" s="123"/>
      <c r="H45" s="130"/>
    </row>
    <row r="46" spans="1:8">
      <c r="A46" s="128"/>
      <c r="B46" s="143"/>
      <c r="C46" s="34" t="s">
        <v>48</v>
      </c>
      <c r="D46" s="34">
        <v>3</v>
      </c>
      <c r="E46" s="181"/>
      <c r="F46" s="209"/>
      <c r="G46" s="123"/>
      <c r="H46" s="130"/>
    </row>
    <row r="47" spans="1:8">
      <c r="A47" s="129"/>
      <c r="B47" s="144"/>
      <c r="C47" s="34" t="s">
        <v>46</v>
      </c>
      <c r="D47" s="34">
        <v>1</v>
      </c>
      <c r="E47" s="182"/>
      <c r="F47" s="209"/>
      <c r="G47" s="123"/>
      <c r="H47" s="130"/>
    </row>
    <row r="48" spans="1:8">
      <c r="A48" s="127">
        <v>17</v>
      </c>
      <c r="B48" s="195" t="s">
        <v>105</v>
      </c>
      <c r="C48" s="31" t="s">
        <v>44</v>
      </c>
      <c r="D48" s="32">
        <v>749</v>
      </c>
      <c r="E48" s="194" t="s">
        <v>83</v>
      </c>
      <c r="F48" s="209"/>
      <c r="G48" s="123"/>
      <c r="H48" s="130"/>
    </row>
    <row r="49" spans="1:8">
      <c r="A49" s="128"/>
      <c r="B49" s="196"/>
      <c r="C49" s="31" t="s">
        <v>45</v>
      </c>
      <c r="D49" s="32">
        <v>68</v>
      </c>
      <c r="E49" s="194"/>
      <c r="F49" s="209"/>
      <c r="G49" s="123"/>
      <c r="H49" s="130"/>
    </row>
    <row r="50" spans="1:8">
      <c r="A50" s="128"/>
      <c r="B50" s="196"/>
      <c r="C50" s="31" t="s">
        <v>48</v>
      </c>
      <c r="D50" s="32">
        <v>1</v>
      </c>
      <c r="E50" s="194"/>
      <c r="F50" s="209"/>
      <c r="G50" s="123"/>
      <c r="H50" s="130"/>
    </row>
    <row r="51" spans="1:8">
      <c r="A51" s="128"/>
      <c r="B51" s="196"/>
      <c r="C51" s="31" t="s">
        <v>46</v>
      </c>
      <c r="D51" s="32">
        <v>1</v>
      </c>
      <c r="E51" s="194"/>
      <c r="F51" s="209"/>
      <c r="G51" s="123"/>
      <c r="H51" s="130"/>
    </row>
    <row r="52" spans="1:8">
      <c r="A52" s="129"/>
      <c r="B52" s="197"/>
      <c r="C52" s="31" t="s">
        <v>50</v>
      </c>
      <c r="D52" s="32">
        <v>184</v>
      </c>
      <c r="E52" s="194"/>
      <c r="F52" s="209"/>
      <c r="G52" s="123"/>
      <c r="H52" s="116"/>
    </row>
    <row r="53" spans="1:8">
      <c r="A53" s="148" t="s">
        <v>68</v>
      </c>
      <c r="B53" s="149"/>
      <c r="C53" s="16"/>
      <c r="D53" s="17">
        <f>SUM(D37:D52)</f>
        <v>2825</v>
      </c>
      <c r="E53" s="23"/>
      <c r="F53" s="23"/>
      <c r="G53" s="39"/>
      <c r="H53" s="49"/>
    </row>
    <row r="54" spans="1:8">
      <c r="A54" s="205" t="s">
        <v>65</v>
      </c>
      <c r="B54" s="205"/>
      <c r="C54" s="205"/>
      <c r="D54" s="205"/>
      <c r="E54" s="205"/>
      <c r="F54" s="205"/>
      <c r="G54" s="205"/>
      <c r="H54" s="205"/>
    </row>
    <row r="55" spans="1:8" ht="14.4" customHeight="1">
      <c r="A55" s="127">
        <v>18</v>
      </c>
      <c r="B55" s="188" t="s">
        <v>106</v>
      </c>
      <c r="C55" s="46" t="s">
        <v>44</v>
      </c>
      <c r="D55" s="40">
        <v>3402</v>
      </c>
      <c r="E55" s="184" t="s">
        <v>79</v>
      </c>
      <c r="F55" s="184" t="s">
        <v>52</v>
      </c>
      <c r="G55" s="127" t="s">
        <v>60</v>
      </c>
      <c r="H55" s="115" t="s">
        <v>53</v>
      </c>
    </row>
    <row r="56" spans="1:8">
      <c r="A56" s="128"/>
      <c r="B56" s="189"/>
      <c r="C56" s="46" t="s">
        <v>51</v>
      </c>
      <c r="D56" s="40">
        <v>24</v>
      </c>
      <c r="E56" s="200"/>
      <c r="F56" s="200"/>
      <c r="G56" s="128"/>
      <c r="H56" s="130"/>
    </row>
    <row r="57" spans="1:8">
      <c r="A57" s="128"/>
      <c r="B57" s="189"/>
      <c r="C57" s="46" t="s">
        <v>46</v>
      </c>
      <c r="D57" s="40">
        <v>9</v>
      </c>
      <c r="E57" s="200"/>
      <c r="F57" s="200"/>
      <c r="G57" s="128"/>
      <c r="H57" s="130"/>
    </row>
    <row r="58" spans="1:8">
      <c r="A58" s="128"/>
      <c r="B58" s="189"/>
      <c r="C58" s="46" t="s">
        <v>50</v>
      </c>
      <c r="D58" s="40">
        <v>3</v>
      </c>
      <c r="E58" s="200"/>
      <c r="F58" s="200"/>
      <c r="G58" s="128"/>
      <c r="H58" s="130"/>
    </row>
    <row r="59" spans="1:8">
      <c r="A59" s="93"/>
      <c r="B59" s="97"/>
      <c r="C59" s="82" t="s">
        <v>134</v>
      </c>
      <c r="D59" s="74">
        <v>62</v>
      </c>
      <c r="E59" s="95"/>
      <c r="F59" s="200"/>
      <c r="G59" s="128"/>
      <c r="H59" s="130"/>
    </row>
    <row r="60" spans="1:8" ht="14.4" customHeight="1">
      <c r="A60" s="127">
        <v>19</v>
      </c>
      <c r="B60" s="127" t="s">
        <v>107</v>
      </c>
      <c r="C60" s="46" t="s">
        <v>44</v>
      </c>
      <c r="D60" s="46">
        <v>2020</v>
      </c>
      <c r="E60" s="124">
        <v>22.9</v>
      </c>
      <c r="F60" s="200"/>
      <c r="G60" s="128"/>
      <c r="H60" s="130"/>
    </row>
    <row r="61" spans="1:8">
      <c r="A61" s="128"/>
      <c r="B61" s="128"/>
      <c r="C61" s="82" t="s">
        <v>45</v>
      </c>
      <c r="D61" s="46">
        <v>1354</v>
      </c>
      <c r="E61" s="125"/>
      <c r="F61" s="200"/>
      <c r="G61" s="128"/>
      <c r="H61" s="130"/>
    </row>
    <row r="62" spans="1:8">
      <c r="A62" s="128"/>
      <c r="B62" s="128"/>
      <c r="C62" s="82" t="s">
        <v>51</v>
      </c>
      <c r="D62" s="46">
        <v>105</v>
      </c>
      <c r="E62" s="125"/>
      <c r="F62" s="200"/>
      <c r="G62" s="128"/>
      <c r="H62" s="130"/>
    </row>
    <row r="63" spans="1:8">
      <c r="A63" s="128"/>
      <c r="B63" s="128"/>
      <c r="C63" s="82" t="s">
        <v>49</v>
      </c>
      <c r="D63" s="46">
        <v>11</v>
      </c>
      <c r="E63" s="125"/>
      <c r="F63" s="200"/>
      <c r="G63" s="128"/>
      <c r="H63" s="130"/>
    </row>
    <row r="64" spans="1:8">
      <c r="A64" s="128"/>
      <c r="B64" s="128"/>
      <c r="C64" s="82" t="s">
        <v>46</v>
      </c>
      <c r="D64" s="46">
        <v>10</v>
      </c>
      <c r="E64" s="125"/>
      <c r="F64" s="200"/>
      <c r="G64" s="128"/>
      <c r="H64" s="130"/>
    </row>
    <row r="65" spans="1:8">
      <c r="A65" s="129"/>
      <c r="B65" s="129"/>
      <c r="C65" s="82" t="s">
        <v>134</v>
      </c>
      <c r="D65" s="82">
        <v>209</v>
      </c>
      <c r="E65" s="126"/>
      <c r="F65" s="200"/>
      <c r="G65" s="128"/>
      <c r="H65" s="130"/>
    </row>
    <row r="66" spans="1:8" ht="35.4" customHeight="1">
      <c r="A66" s="127">
        <v>20</v>
      </c>
      <c r="B66" s="127" t="s">
        <v>144</v>
      </c>
      <c r="C66" s="46" t="s">
        <v>44</v>
      </c>
      <c r="D66" s="46">
        <v>814</v>
      </c>
      <c r="E66" s="172" t="s">
        <v>143</v>
      </c>
      <c r="F66" s="200"/>
      <c r="G66" s="128"/>
      <c r="H66" s="130"/>
    </row>
    <row r="67" spans="1:8" ht="30" customHeight="1">
      <c r="A67" s="128"/>
      <c r="B67" s="128"/>
      <c r="C67" s="82" t="s">
        <v>45</v>
      </c>
      <c r="D67" s="82">
        <v>938</v>
      </c>
      <c r="E67" s="173"/>
      <c r="F67" s="200"/>
      <c r="G67" s="128"/>
      <c r="H67" s="130"/>
    </row>
    <row r="68" spans="1:8" ht="26.4" customHeight="1">
      <c r="A68" s="129"/>
      <c r="B68" s="129"/>
      <c r="C68" s="82" t="s">
        <v>46</v>
      </c>
      <c r="D68" s="82">
        <v>5</v>
      </c>
      <c r="E68" s="174"/>
      <c r="F68" s="200"/>
      <c r="G68" s="128"/>
      <c r="H68" s="130"/>
    </row>
    <row r="69" spans="1:8">
      <c r="A69" s="127">
        <v>21</v>
      </c>
      <c r="B69" s="127" t="s">
        <v>135</v>
      </c>
      <c r="C69" s="46" t="s">
        <v>44</v>
      </c>
      <c r="D69" s="46">
        <v>983</v>
      </c>
      <c r="E69" s="124">
        <v>21.1</v>
      </c>
      <c r="F69" s="200"/>
      <c r="G69" s="128"/>
      <c r="H69" s="130"/>
    </row>
    <row r="70" spans="1:8">
      <c r="A70" s="128"/>
      <c r="B70" s="128"/>
      <c r="C70" s="82" t="s">
        <v>45</v>
      </c>
      <c r="D70" s="82">
        <v>1045</v>
      </c>
      <c r="E70" s="125"/>
      <c r="F70" s="200"/>
      <c r="G70" s="128"/>
      <c r="H70" s="130"/>
    </row>
    <row r="71" spans="1:8">
      <c r="A71" s="128"/>
      <c r="B71" s="128"/>
      <c r="C71" s="82" t="s">
        <v>48</v>
      </c>
      <c r="D71" s="82">
        <v>18</v>
      </c>
      <c r="E71" s="125"/>
      <c r="F71" s="200"/>
      <c r="G71" s="128"/>
      <c r="H71" s="130"/>
    </row>
    <row r="72" spans="1:8">
      <c r="A72" s="129"/>
      <c r="B72" s="129"/>
      <c r="C72" s="82" t="s">
        <v>46</v>
      </c>
      <c r="D72" s="82">
        <v>7</v>
      </c>
      <c r="E72" s="126"/>
      <c r="F72" s="200"/>
      <c r="G72" s="128"/>
      <c r="H72" s="130"/>
    </row>
    <row r="73" spans="1:8">
      <c r="A73" s="127">
        <v>22</v>
      </c>
      <c r="B73" s="188" t="s">
        <v>136</v>
      </c>
      <c r="C73" s="5" t="s">
        <v>44</v>
      </c>
      <c r="D73" s="5">
        <v>1797</v>
      </c>
      <c r="E73" s="201" t="s">
        <v>137</v>
      </c>
      <c r="F73" s="200"/>
      <c r="G73" s="128"/>
      <c r="H73" s="130"/>
    </row>
    <row r="74" spans="1:8">
      <c r="A74" s="128"/>
      <c r="B74" s="189"/>
      <c r="C74" s="5" t="s">
        <v>45</v>
      </c>
      <c r="D74" s="5">
        <v>1168</v>
      </c>
      <c r="E74" s="202"/>
      <c r="F74" s="200"/>
      <c r="G74" s="128"/>
      <c r="H74" s="130"/>
    </row>
    <row r="75" spans="1:8">
      <c r="A75" s="128"/>
      <c r="B75" s="189"/>
      <c r="C75" s="5" t="s">
        <v>49</v>
      </c>
      <c r="D75" s="5">
        <v>4</v>
      </c>
      <c r="E75" s="202"/>
      <c r="F75" s="200"/>
      <c r="G75" s="128"/>
      <c r="H75" s="130"/>
    </row>
    <row r="76" spans="1:8">
      <c r="A76" s="128"/>
      <c r="B76" s="189"/>
      <c r="C76" s="5" t="s">
        <v>48</v>
      </c>
      <c r="D76" s="5">
        <v>19</v>
      </c>
      <c r="E76" s="202"/>
      <c r="F76" s="200"/>
      <c r="G76" s="128"/>
      <c r="H76" s="130"/>
    </row>
    <row r="77" spans="1:8">
      <c r="A77" s="128"/>
      <c r="B77" s="189"/>
      <c r="C77" s="5" t="s">
        <v>46</v>
      </c>
      <c r="D77" s="5">
        <v>8</v>
      </c>
      <c r="E77" s="202"/>
      <c r="F77" s="200"/>
      <c r="G77" s="128"/>
      <c r="H77" s="130"/>
    </row>
    <row r="78" spans="1:8">
      <c r="A78" s="129"/>
      <c r="B78" s="190"/>
      <c r="C78" s="5" t="s">
        <v>134</v>
      </c>
      <c r="D78" s="5">
        <v>4</v>
      </c>
      <c r="E78" s="203"/>
      <c r="F78" s="185"/>
      <c r="G78" s="129"/>
      <c r="H78" s="116"/>
    </row>
    <row r="79" spans="1:8">
      <c r="A79" s="148" t="s">
        <v>68</v>
      </c>
      <c r="B79" s="149"/>
      <c r="C79" s="45"/>
      <c r="D79" s="18">
        <f>SUM(D55+D56+D57+D58+D60+D61+D62+D63+D64+D66+D67+D68+D69+D70+D71+D72+D73+D74+D75+D76+D77)</f>
        <v>13744</v>
      </c>
      <c r="E79" s="25"/>
      <c r="F79" s="25"/>
      <c r="G79" s="39"/>
      <c r="H79" s="49"/>
    </row>
    <row r="80" spans="1:8" ht="14.4" customHeight="1">
      <c r="A80" s="204" t="s">
        <v>66</v>
      </c>
      <c r="B80" s="204"/>
      <c r="C80" s="204"/>
      <c r="D80" s="204"/>
      <c r="E80" s="204"/>
      <c r="F80" s="204"/>
      <c r="G80" s="204"/>
      <c r="H80" s="204"/>
    </row>
    <row r="81" spans="1:8" ht="14.4" customHeight="1">
      <c r="A81" s="127">
        <v>23</v>
      </c>
      <c r="B81" s="145" t="s">
        <v>121</v>
      </c>
      <c r="C81" s="35" t="s">
        <v>44</v>
      </c>
      <c r="D81" s="4">
        <v>456</v>
      </c>
      <c r="E81" s="131" t="s">
        <v>138</v>
      </c>
      <c r="F81" s="131" t="s">
        <v>52</v>
      </c>
      <c r="G81" s="191" t="s">
        <v>108</v>
      </c>
      <c r="H81" s="115" t="s">
        <v>53</v>
      </c>
    </row>
    <row r="82" spans="1:8">
      <c r="A82" s="128"/>
      <c r="B82" s="146"/>
      <c r="C82" s="35" t="s">
        <v>46</v>
      </c>
      <c r="D82" s="4">
        <v>2</v>
      </c>
      <c r="E82" s="132"/>
      <c r="F82" s="132"/>
      <c r="G82" s="192"/>
      <c r="H82" s="130"/>
    </row>
    <row r="83" spans="1:8">
      <c r="A83" s="128"/>
      <c r="B83" s="146"/>
      <c r="C83" s="35" t="s">
        <v>51</v>
      </c>
      <c r="D83" s="4">
        <v>11</v>
      </c>
      <c r="E83" s="132"/>
      <c r="F83" s="132"/>
      <c r="G83" s="192"/>
      <c r="H83" s="130"/>
    </row>
    <row r="84" spans="1:8">
      <c r="A84" s="129"/>
      <c r="B84" s="147"/>
      <c r="C84" s="35" t="s">
        <v>134</v>
      </c>
      <c r="D84" s="4">
        <v>10</v>
      </c>
      <c r="E84" s="133"/>
      <c r="F84" s="132"/>
      <c r="G84" s="193"/>
      <c r="H84" s="130"/>
    </row>
    <row r="85" spans="1:8" ht="14.4" customHeight="1">
      <c r="A85" s="127">
        <v>24</v>
      </c>
      <c r="B85" s="145" t="s">
        <v>76</v>
      </c>
      <c r="C85" s="35" t="s">
        <v>44</v>
      </c>
      <c r="D85" s="4">
        <v>2300</v>
      </c>
      <c r="E85" s="172" t="s">
        <v>124</v>
      </c>
      <c r="F85" s="132"/>
      <c r="G85" s="142" t="s">
        <v>109</v>
      </c>
      <c r="H85" s="130"/>
    </row>
    <row r="86" spans="1:8">
      <c r="A86" s="128"/>
      <c r="B86" s="146"/>
      <c r="C86" s="35" t="s">
        <v>46</v>
      </c>
      <c r="D86" s="4">
        <v>5</v>
      </c>
      <c r="E86" s="173"/>
      <c r="F86" s="132"/>
      <c r="G86" s="143"/>
      <c r="H86" s="130"/>
    </row>
    <row r="87" spans="1:8">
      <c r="A87" s="128"/>
      <c r="B87" s="146"/>
      <c r="C87" s="35" t="s">
        <v>49</v>
      </c>
      <c r="D87" s="4">
        <v>7</v>
      </c>
      <c r="E87" s="173"/>
      <c r="F87" s="132"/>
      <c r="G87" s="143"/>
      <c r="H87" s="130"/>
    </row>
    <row r="88" spans="1:8">
      <c r="A88" s="129"/>
      <c r="B88" s="147"/>
      <c r="C88" s="35" t="s">
        <v>50</v>
      </c>
      <c r="D88" s="4">
        <v>3</v>
      </c>
      <c r="E88" s="174"/>
      <c r="F88" s="132"/>
      <c r="G88" s="143"/>
      <c r="H88" s="130"/>
    </row>
    <row r="89" spans="1:8">
      <c r="A89" s="127">
        <v>25</v>
      </c>
      <c r="B89" s="145" t="s">
        <v>122</v>
      </c>
      <c r="C89" s="35" t="s">
        <v>44</v>
      </c>
      <c r="D89" s="4">
        <v>2616</v>
      </c>
      <c r="E89" s="172" t="s">
        <v>123</v>
      </c>
      <c r="F89" s="132"/>
      <c r="G89" s="143"/>
      <c r="H89" s="130"/>
    </row>
    <row r="90" spans="1:8">
      <c r="A90" s="128"/>
      <c r="B90" s="146"/>
      <c r="C90" s="35" t="s">
        <v>49</v>
      </c>
      <c r="D90" s="4">
        <v>6</v>
      </c>
      <c r="E90" s="173"/>
      <c r="F90" s="132"/>
      <c r="G90" s="143"/>
      <c r="H90" s="130"/>
    </row>
    <row r="91" spans="1:8">
      <c r="A91" s="128"/>
      <c r="B91" s="146"/>
      <c r="C91" s="35" t="s">
        <v>48</v>
      </c>
      <c r="D91" s="4">
        <v>8</v>
      </c>
      <c r="E91" s="173"/>
      <c r="F91" s="132"/>
      <c r="G91" s="143"/>
      <c r="H91" s="130"/>
    </row>
    <row r="92" spans="1:8">
      <c r="A92" s="128"/>
      <c r="B92" s="146"/>
      <c r="C92" s="35" t="s">
        <v>46</v>
      </c>
      <c r="D92" s="4">
        <v>5</v>
      </c>
      <c r="E92" s="173"/>
      <c r="F92" s="132"/>
      <c r="G92" s="143"/>
      <c r="H92" s="130"/>
    </row>
    <row r="93" spans="1:8">
      <c r="A93" s="129"/>
      <c r="B93" s="147"/>
      <c r="C93" s="35" t="s">
        <v>50</v>
      </c>
      <c r="D93" s="4">
        <v>3</v>
      </c>
      <c r="E93" s="174"/>
      <c r="F93" s="132"/>
      <c r="G93" s="143"/>
      <c r="H93" s="130"/>
    </row>
    <row r="94" spans="1:8" ht="27.6" customHeight="1">
      <c r="A94" s="127">
        <v>26</v>
      </c>
      <c r="B94" s="145" t="s">
        <v>125</v>
      </c>
      <c r="C94" s="35" t="s">
        <v>44</v>
      </c>
      <c r="D94" s="4">
        <v>1189</v>
      </c>
      <c r="E94" s="172" t="s">
        <v>126</v>
      </c>
      <c r="F94" s="132"/>
      <c r="G94" s="143"/>
      <c r="H94" s="130"/>
    </row>
    <row r="95" spans="1:8">
      <c r="A95" s="128"/>
      <c r="B95" s="146"/>
      <c r="C95" s="35" t="s">
        <v>48</v>
      </c>
      <c r="D95" s="4">
        <v>1</v>
      </c>
      <c r="E95" s="173"/>
      <c r="F95" s="132"/>
      <c r="G95" s="143"/>
      <c r="H95" s="130"/>
    </row>
    <row r="96" spans="1:8">
      <c r="A96" s="128"/>
      <c r="B96" s="146"/>
      <c r="C96" s="35" t="s">
        <v>46</v>
      </c>
      <c r="D96" s="4">
        <v>3</v>
      </c>
      <c r="E96" s="173"/>
      <c r="F96" s="132"/>
      <c r="G96" s="143"/>
      <c r="H96" s="130"/>
    </row>
    <row r="97" spans="1:8">
      <c r="A97" s="128"/>
      <c r="B97" s="146"/>
      <c r="C97" s="35" t="s">
        <v>50</v>
      </c>
      <c r="D97" s="4">
        <v>3</v>
      </c>
      <c r="E97" s="173"/>
      <c r="F97" s="132"/>
      <c r="G97" s="143"/>
      <c r="H97" s="130"/>
    </row>
    <row r="98" spans="1:8">
      <c r="A98" s="129"/>
      <c r="B98" s="147"/>
      <c r="C98" s="35" t="s">
        <v>134</v>
      </c>
      <c r="D98" s="103">
        <v>5.5515999999999996</v>
      </c>
      <c r="E98" s="174"/>
      <c r="F98" s="133"/>
      <c r="G98" s="144"/>
      <c r="H98" s="116"/>
    </row>
    <row r="99" spans="1:8">
      <c r="A99" s="41"/>
      <c r="B99" s="1" t="s">
        <v>68</v>
      </c>
      <c r="C99" s="45"/>
      <c r="D99" s="18">
        <f>SUM(D81+D82+D83+D85+D86+D87+D88+D89+D90+D91+D92+D93+D94+D95+D96+D97)</f>
        <v>6618</v>
      </c>
      <c r="E99" s="24"/>
      <c r="F99" s="24"/>
      <c r="G99" s="39"/>
      <c r="H99" s="49"/>
    </row>
    <row r="100" spans="1:8">
      <c r="A100" s="159" t="s">
        <v>110</v>
      </c>
      <c r="B100" s="159"/>
      <c r="C100" s="159"/>
      <c r="D100" s="159"/>
      <c r="E100" s="159"/>
      <c r="F100" s="159"/>
      <c r="G100" s="159"/>
      <c r="H100" s="159"/>
    </row>
    <row r="101" spans="1:8">
      <c r="A101" s="127">
        <v>27</v>
      </c>
      <c r="B101" s="127" t="s">
        <v>111</v>
      </c>
      <c r="C101" s="76" t="s">
        <v>44</v>
      </c>
      <c r="D101" s="76">
        <v>570</v>
      </c>
      <c r="E101" s="123">
        <v>26.2</v>
      </c>
      <c r="F101" s="154" t="s">
        <v>52</v>
      </c>
      <c r="G101" s="127" t="s">
        <v>140</v>
      </c>
      <c r="H101" s="115" t="s">
        <v>53</v>
      </c>
    </row>
    <row r="102" spans="1:8">
      <c r="A102" s="129"/>
      <c r="B102" s="129"/>
      <c r="C102" s="76" t="s">
        <v>46</v>
      </c>
      <c r="D102" s="76">
        <v>2</v>
      </c>
      <c r="E102" s="123"/>
      <c r="F102" s="154"/>
      <c r="G102" s="128"/>
      <c r="H102" s="130"/>
    </row>
    <row r="103" spans="1:8">
      <c r="A103" s="127">
        <v>28</v>
      </c>
      <c r="B103" s="131" t="s">
        <v>139</v>
      </c>
      <c r="C103" s="82" t="s">
        <v>44</v>
      </c>
      <c r="D103" s="4">
        <v>232</v>
      </c>
      <c r="E103" s="137">
        <v>19.600000000000001</v>
      </c>
      <c r="F103" s="154"/>
      <c r="G103" s="128"/>
      <c r="H103" s="130"/>
    </row>
    <row r="104" spans="1:8">
      <c r="A104" s="128"/>
      <c r="B104" s="132"/>
      <c r="C104" s="82" t="s">
        <v>49</v>
      </c>
      <c r="D104" s="4">
        <v>29</v>
      </c>
      <c r="E104" s="138"/>
      <c r="F104" s="154"/>
      <c r="G104" s="128"/>
      <c r="H104" s="130"/>
    </row>
    <row r="105" spans="1:8">
      <c r="A105" s="128"/>
      <c r="B105" s="132"/>
      <c r="C105" s="82" t="s">
        <v>46</v>
      </c>
      <c r="D105" s="4">
        <v>3</v>
      </c>
      <c r="E105" s="138"/>
      <c r="F105" s="154"/>
      <c r="G105" s="128"/>
      <c r="H105" s="130"/>
    </row>
    <row r="106" spans="1:8">
      <c r="A106" s="129"/>
      <c r="B106" s="133"/>
      <c r="C106" s="82" t="s">
        <v>50</v>
      </c>
      <c r="D106" s="4">
        <v>3</v>
      </c>
      <c r="E106" s="139"/>
      <c r="F106" s="154"/>
      <c r="G106" s="129"/>
      <c r="H106" s="130"/>
    </row>
    <row r="107" spans="1:8">
      <c r="A107" s="148" t="s">
        <v>68</v>
      </c>
      <c r="B107" s="149"/>
      <c r="C107" s="81"/>
      <c r="D107" s="18">
        <f>SUM(D101:D106)</f>
        <v>839</v>
      </c>
      <c r="E107" s="25"/>
      <c r="F107" s="25"/>
      <c r="G107" s="79"/>
      <c r="H107" s="49"/>
    </row>
    <row r="108" spans="1:8" ht="14.4" customHeight="1">
      <c r="A108" s="159" t="s">
        <v>67</v>
      </c>
      <c r="B108" s="159"/>
      <c r="C108" s="159"/>
      <c r="D108" s="159"/>
      <c r="E108" s="159"/>
      <c r="F108" s="159"/>
      <c r="G108" s="159"/>
      <c r="H108" s="159"/>
    </row>
    <row r="109" spans="1:8" ht="40.200000000000003" customHeight="1">
      <c r="A109" s="127">
        <v>29</v>
      </c>
      <c r="B109" s="142">
        <v>71</v>
      </c>
      <c r="C109" s="33" t="s">
        <v>47</v>
      </c>
      <c r="D109" s="40">
        <v>240</v>
      </c>
      <c r="E109" s="184" t="s">
        <v>141</v>
      </c>
      <c r="F109" s="184" t="s">
        <v>52</v>
      </c>
      <c r="G109" s="198" t="s">
        <v>112</v>
      </c>
      <c r="H109" s="115" t="s">
        <v>53</v>
      </c>
    </row>
    <row r="110" spans="1:8" ht="31.8" customHeight="1">
      <c r="A110" s="129"/>
      <c r="B110" s="144"/>
      <c r="C110" s="94" t="s">
        <v>46</v>
      </c>
      <c r="D110" s="96">
        <v>1</v>
      </c>
      <c r="E110" s="185"/>
      <c r="F110" s="185"/>
      <c r="G110" s="199"/>
      <c r="H110" s="116"/>
    </row>
    <row r="111" spans="1:8">
      <c r="A111" s="148" t="s">
        <v>68</v>
      </c>
      <c r="B111" s="149"/>
      <c r="C111" s="15"/>
      <c r="D111" s="20">
        <f>SUM(D109:D110)</f>
        <v>241</v>
      </c>
      <c r="E111" s="26"/>
      <c r="F111" s="26"/>
      <c r="G111" s="48"/>
      <c r="H111" s="49"/>
    </row>
    <row r="112" spans="1:8">
      <c r="A112" s="6"/>
      <c r="B112" s="3"/>
      <c r="C112" s="7"/>
      <c r="D112" s="46"/>
      <c r="E112" s="46"/>
      <c r="F112" s="46"/>
      <c r="G112" s="46"/>
      <c r="H112" s="49"/>
    </row>
    <row r="113" spans="1:8">
      <c r="A113" s="6"/>
      <c r="B113" s="3"/>
      <c r="C113" s="29" t="s">
        <v>69</v>
      </c>
      <c r="D113" s="107">
        <f>SUM(D17+D25+D35+D53+D79+D99+D107+D111)</f>
        <v>26517.4</v>
      </c>
      <c r="E113" s="8"/>
      <c r="F113" s="8"/>
      <c r="G113" s="46"/>
      <c r="H113" s="49"/>
    </row>
    <row r="114" spans="1:8">
      <c r="A114" s="6"/>
      <c r="B114" s="3"/>
      <c r="C114" s="7"/>
      <c r="D114" s="4"/>
      <c r="E114" s="4"/>
      <c r="F114" s="4"/>
      <c r="G114" s="46"/>
      <c r="H114" s="49"/>
    </row>
    <row r="115" spans="1:8">
      <c r="A115" s="9"/>
      <c r="B115" s="10"/>
      <c r="C115" s="11"/>
      <c r="D115" s="12"/>
      <c r="E115" s="12"/>
      <c r="F115" s="12"/>
      <c r="G115" s="13"/>
      <c r="H115" s="50"/>
    </row>
    <row r="116" spans="1:8">
      <c r="A116" s="9"/>
      <c r="B116" s="10"/>
      <c r="C116" s="11"/>
      <c r="D116" s="14"/>
      <c r="E116" s="14"/>
      <c r="F116" s="14"/>
      <c r="G116" s="13"/>
      <c r="H116" s="50"/>
    </row>
  </sheetData>
  <mergeCells count="114">
    <mergeCell ref="E37:E38"/>
    <mergeCell ref="B37:B38"/>
    <mergeCell ref="A111:B111"/>
    <mergeCell ref="A108:H108"/>
    <mergeCell ref="A100:H100"/>
    <mergeCell ref="E101:E102"/>
    <mergeCell ref="E103:E106"/>
    <mergeCell ref="F101:F106"/>
    <mergeCell ref="G101:G106"/>
    <mergeCell ref="H101:H106"/>
    <mergeCell ref="B101:B102"/>
    <mergeCell ref="B103:B106"/>
    <mergeCell ref="A101:A102"/>
    <mergeCell ref="A103:A106"/>
    <mergeCell ref="A107:B107"/>
    <mergeCell ref="A109:A110"/>
    <mergeCell ref="B109:B110"/>
    <mergeCell ref="E109:E110"/>
    <mergeCell ref="E39:E42"/>
    <mergeCell ref="B39:B42"/>
    <mergeCell ref="A39:A42"/>
    <mergeCell ref="A37:A38"/>
    <mergeCell ref="F37:F52"/>
    <mergeCell ref="G37:G52"/>
    <mergeCell ref="E21:E23"/>
    <mergeCell ref="A35:B35"/>
    <mergeCell ref="A36:H36"/>
    <mergeCell ref="A26:H26"/>
    <mergeCell ref="A32:A33"/>
    <mergeCell ref="B32:B33"/>
    <mergeCell ref="E32:E33"/>
    <mergeCell ref="F27:F34"/>
    <mergeCell ref="H27:H34"/>
    <mergeCell ref="A25:B25"/>
    <mergeCell ref="G27:G31"/>
    <mergeCell ref="E28:E29"/>
    <mergeCell ref="B28:B29"/>
    <mergeCell ref="A28:A29"/>
    <mergeCell ref="B30:B31"/>
    <mergeCell ref="A30:A31"/>
    <mergeCell ref="E30:E31"/>
    <mergeCell ref="G32:G34"/>
    <mergeCell ref="H37:H52"/>
    <mergeCell ref="B45:B47"/>
    <mergeCell ref="E45:E47"/>
    <mergeCell ref="F19:F24"/>
    <mergeCell ref="H19:H24"/>
    <mergeCell ref="A7:A12"/>
    <mergeCell ref="A1:H4"/>
    <mergeCell ref="B7:B12"/>
    <mergeCell ref="E7:E12"/>
    <mergeCell ref="F7:F17"/>
    <mergeCell ref="G7:G12"/>
    <mergeCell ref="A6:H6"/>
    <mergeCell ref="A18:H18"/>
    <mergeCell ref="H7:H17"/>
    <mergeCell ref="A13:A14"/>
    <mergeCell ref="B13:B14"/>
    <mergeCell ref="E13:E14"/>
    <mergeCell ref="G13:G16"/>
    <mergeCell ref="G19:G23"/>
    <mergeCell ref="E19:E20"/>
    <mergeCell ref="B19:B20"/>
    <mergeCell ref="A19:A20"/>
    <mergeCell ref="B21:B23"/>
    <mergeCell ref="A21:A23"/>
    <mergeCell ref="G55:G78"/>
    <mergeCell ref="H55:H78"/>
    <mergeCell ref="B81:B84"/>
    <mergeCell ref="A43:A44"/>
    <mergeCell ref="B43:B44"/>
    <mergeCell ref="E43:E44"/>
    <mergeCell ref="A45:A47"/>
    <mergeCell ref="H81:H98"/>
    <mergeCell ref="E60:E65"/>
    <mergeCell ref="E69:E72"/>
    <mergeCell ref="B69:B72"/>
    <mergeCell ref="A69:A72"/>
    <mergeCell ref="B73:B78"/>
    <mergeCell ref="A73:A78"/>
    <mergeCell ref="E73:E78"/>
    <mergeCell ref="A79:B79"/>
    <mergeCell ref="A80:H80"/>
    <mergeCell ref="A55:A58"/>
    <mergeCell ref="B55:B58"/>
    <mergeCell ref="E55:E58"/>
    <mergeCell ref="B60:B65"/>
    <mergeCell ref="A60:A65"/>
    <mergeCell ref="A54:H54"/>
    <mergeCell ref="A53:B53"/>
    <mergeCell ref="A81:A84"/>
    <mergeCell ref="E81:E84"/>
    <mergeCell ref="G81:G84"/>
    <mergeCell ref="E48:E52"/>
    <mergeCell ref="B48:B52"/>
    <mergeCell ref="A48:A52"/>
    <mergeCell ref="F109:F110"/>
    <mergeCell ref="G109:G110"/>
    <mergeCell ref="H109:H110"/>
    <mergeCell ref="B66:B68"/>
    <mergeCell ref="A66:A68"/>
    <mergeCell ref="E66:E68"/>
    <mergeCell ref="E94:E98"/>
    <mergeCell ref="B94:B98"/>
    <mergeCell ref="A94:A98"/>
    <mergeCell ref="F81:F98"/>
    <mergeCell ref="G85:G98"/>
    <mergeCell ref="B85:B88"/>
    <mergeCell ref="A85:A88"/>
    <mergeCell ref="E85:E88"/>
    <mergeCell ref="B89:B93"/>
    <mergeCell ref="A89:A93"/>
    <mergeCell ref="E89:E93"/>
    <mergeCell ref="F55:F78"/>
  </mergeCells>
  <pageMargins left="0.7" right="0.7" top="0.75" bottom="0.75" header="0.3" footer="0.3"/>
  <pageSetup paperSize="9" orientation="portrait" horizontalDpi="180" verticalDpi="180" r:id="rId1"/>
  <legacyDrawing r:id="rId2"/>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рус</vt:lpstr>
      <vt:lpstr>каз</vt:lpstr>
      <vt:lpstr>Лист3</vt:lpstr>
      <vt:lpstr>рус!Область_печати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2021-03-11T11:32:50Z</dcterms:modified>
</cp:coreProperties>
</file>